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IAFA\Informes trimestrales\"/>
    </mc:Choice>
  </mc:AlternateContent>
  <bookViews>
    <workbookView xWindow="0" yWindow="0" windowWidth="21600" windowHeight="9735" activeTab="13"/>
  </bookViews>
  <sheets>
    <sheet name="Tratamiento 1T" sheetId="3" r:id="rId1"/>
    <sheet name="Tratamiento 2T" sheetId="4" r:id="rId2"/>
    <sheet name="Tratamiento 3T" sheetId="5" r:id="rId3"/>
    <sheet name="Tratamiento 4T" sheetId="6" r:id="rId4"/>
    <sheet name="Tratamiento I Semestre" sheetId="7" r:id="rId5"/>
    <sheet name="Tratamiento 3T Acum." sheetId="8" r:id="rId6"/>
    <sheet name="Tratamiento Anual" sheetId="9" r:id="rId7"/>
    <sheet name="Prevención I T" sheetId="10" r:id="rId8"/>
    <sheet name="Prevención 2T" sheetId="11" r:id="rId9"/>
    <sheet name="Prevención 3T" sheetId="12" r:id="rId10"/>
    <sheet name="Prevención 4T" sheetId="13" r:id="rId11"/>
    <sheet name="Prevención Semestral" sheetId="14" r:id="rId12"/>
    <sheet name="Prevención 3T Acum." sheetId="15" r:id="rId13"/>
    <sheet name="Prevención Anual" sheetId="16" r:id="rId14"/>
    <sheet name="Hoja1" sheetId="17" r:id="rId15"/>
  </sheets>
  <definedNames>
    <definedName name="_xlnm.Print_Titles" localSheetId="4">'Tratamiento I Semestre'!$39:$39</definedName>
  </definedNames>
  <calcPr calcId="152511"/>
</workbook>
</file>

<file path=xl/calcChain.xml><?xml version="1.0" encoding="utf-8"?>
<calcChain xmlns="http://schemas.openxmlformats.org/spreadsheetml/2006/main">
  <c r="E52" i="10" l="1"/>
  <c r="F14" i="4"/>
  <c r="E56" i="6" l="1"/>
  <c r="B26" i="12" l="1"/>
  <c r="E12" i="12"/>
  <c r="B32" i="4" l="1"/>
  <c r="F16" i="3"/>
  <c r="F15" i="3"/>
  <c r="E56" i="10" l="1"/>
  <c r="E57" i="9"/>
  <c r="D57" i="9"/>
  <c r="B57" i="9"/>
  <c r="C57" i="9"/>
  <c r="F57" i="9" l="1"/>
  <c r="F16" i="6"/>
  <c r="F16" i="9" s="1"/>
  <c r="F16" i="5" l="1"/>
  <c r="F16" i="4"/>
  <c r="E55" i="6"/>
  <c r="E55" i="9" s="1"/>
  <c r="E56" i="9"/>
  <c r="E16" i="9" l="1"/>
  <c r="E16" i="8"/>
  <c r="D16" i="8"/>
  <c r="D16" i="9"/>
  <c r="D16" i="7"/>
  <c r="C16" i="8"/>
  <c r="C16" i="9"/>
  <c r="C16" i="7"/>
  <c r="E39" i="12"/>
  <c r="E40" i="12"/>
  <c r="E41" i="12"/>
  <c r="E42" i="12"/>
  <c r="G16" i="9" l="1"/>
  <c r="E16" i="7"/>
  <c r="F16" i="8"/>
  <c r="E55" i="5"/>
  <c r="E56" i="5"/>
  <c r="E55" i="4"/>
  <c r="E56" i="4"/>
  <c r="E55" i="3"/>
  <c r="E56" i="3"/>
  <c r="B56" i="9" l="1"/>
  <c r="B56" i="7"/>
  <c r="B56" i="8"/>
  <c r="D55" i="9"/>
  <c r="D55" i="8"/>
  <c r="D56" i="9"/>
  <c r="D56" i="8"/>
  <c r="C55" i="9"/>
  <c r="C55" i="7"/>
  <c r="C55" i="8"/>
  <c r="C56" i="9"/>
  <c r="C56" i="8"/>
  <c r="C56" i="7"/>
  <c r="B55" i="9"/>
  <c r="B55" i="7"/>
  <c r="B55" i="8"/>
  <c r="F17" i="3"/>
  <c r="F56" i="9" l="1"/>
  <c r="E56" i="8"/>
  <c r="F55" i="9"/>
  <c r="C17" i="9"/>
  <c r="C17" i="8"/>
  <c r="D56" i="7"/>
  <c r="D55" i="7"/>
  <c r="E55" i="8"/>
  <c r="C17" i="7"/>
  <c r="F17" i="6"/>
  <c r="F17" i="9" s="1"/>
  <c r="F15" i="6"/>
  <c r="F14" i="6"/>
  <c r="F14" i="9" s="1"/>
  <c r="F13" i="6"/>
  <c r="F13" i="9" s="1"/>
  <c r="F12" i="6"/>
  <c r="F17" i="5"/>
  <c r="F15" i="5"/>
  <c r="F14" i="5"/>
  <c r="F13" i="5"/>
  <c r="F12" i="5"/>
  <c r="F19" i="5" s="1"/>
  <c r="E13" i="9" l="1"/>
  <c r="E13" i="8"/>
  <c r="E15" i="9"/>
  <c r="E15" i="8"/>
  <c r="E17" i="9"/>
  <c r="E17" i="8"/>
  <c r="E14" i="9"/>
  <c r="E14" i="8"/>
  <c r="F15" i="9"/>
  <c r="F19" i="6"/>
  <c r="F17" i="4"/>
  <c r="F15" i="4"/>
  <c r="D14" i="9" l="1"/>
  <c r="D14" i="8"/>
  <c r="D17" i="9"/>
  <c r="G17" i="9" s="1"/>
  <c r="D17" i="8"/>
  <c r="F17" i="8" s="1"/>
  <c r="D17" i="7"/>
  <c r="E17" i="7" s="1"/>
  <c r="D15" i="9"/>
  <c r="D15" i="8"/>
  <c r="C15" i="9" l="1"/>
  <c r="C15" i="8"/>
  <c r="F15" i="8" s="1"/>
  <c r="D19" i="6"/>
  <c r="E19" i="6"/>
  <c r="C19" i="6"/>
  <c r="E19" i="5"/>
  <c r="D19" i="5"/>
  <c r="C19" i="5"/>
  <c r="E19" i="4"/>
  <c r="D19" i="4"/>
  <c r="C19" i="4"/>
  <c r="D19" i="3"/>
  <c r="E19" i="3"/>
  <c r="C19" i="3"/>
  <c r="F14" i="3"/>
  <c r="C14" i="9" l="1"/>
  <c r="G14" i="9" s="1"/>
  <c r="C14" i="8"/>
  <c r="F14" i="8" s="1"/>
  <c r="F13" i="4"/>
  <c r="F13" i="3"/>
  <c r="C57" i="7"/>
  <c r="B32" i="3"/>
  <c r="D41" i="16"/>
  <c r="D40" i="16"/>
  <c r="D39" i="16"/>
  <c r="D41" i="15"/>
  <c r="D40" i="15"/>
  <c r="D39" i="15"/>
  <c r="E39" i="13"/>
  <c r="E39" i="16" s="1"/>
  <c r="E40" i="13"/>
  <c r="E40" i="16" s="1"/>
  <c r="E41" i="13"/>
  <c r="E41" i="16" s="1"/>
  <c r="E42" i="13"/>
  <c r="E42" i="16" s="1"/>
  <c r="E38" i="13"/>
  <c r="E39" i="11"/>
  <c r="E40" i="11"/>
  <c r="E41" i="11"/>
  <c r="E42" i="11"/>
  <c r="E39" i="10"/>
  <c r="B39" i="16" s="1"/>
  <c r="E40" i="10"/>
  <c r="B40" i="16" s="1"/>
  <c r="E41" i="10"/>
  <c r="B41" i="16" s="1"/>
  <c r="E42" i="10"/>
  <c r="B42" i="16" s="1"/>
  <c r="E29" i="5"/>
  <c r="C58" i="4"/>
  <c r="C70" i="4" s="1"/>
  <c r="D58" i="4"/>
  <c r="D70" i="4" s="1"/>
  <c r="E68" i="6"/>
  <c r="E68" i="9" s="1"/>
  <c r="E68" i="5"/>
  <c r="E68" i="4"/>
  <c r="E68" i="3"/>
  <c r="B69" i="3"/>
  <c r="E53" i="6"/>
  <c r="E53" i="9" s="1"/>
  <c r="E54" i="6"/>
  <c r="E54" i="9" s="1"/>
  <c r="E53" i="5"/>
  <c r="E54" i="5"/>
  <c r="E53" i="4"/>
  <c r="E54" i="4"/>
  <c r="E45" i="3"/>
  <c r="B45" i="8" s="1"/>
  <c r="E46" i="3"/>
  <c r="B46" i="8" s="1"/>
  <c r="E49" i="3"/>
  <c r="B49" i="9" s="1"/>
  <c r="B68" i="8" l="1"/>
  <c r="E68" i="8" s="1"/>
  <c r="B68" i="9"/>
  <c r="B68" i="7"/>
  <c r="D68" i="7" s="1"/>
  <c r="D68" i="9"/>
  <c r="D68" i="8"/>
  <c r="C68" i="9"/>
  <c r="C68" i="7"/>
  <c r="C68" i="8"/>
  <c r="C39" i="15"/>
  <c r="C39" i="14"/>
  <c r="C40" i="16"/>
  <c r="F40" i="16" s="1"/>
  <c r="C40" i="14"/>
  <c r="C42" i="16"/>
  <c r="C42" i="14"/>
  <c r="C41" i="15"/>
  <c r="C41" i="14"/>
  <c r="C54" i="7"/>
  <c r="C54" i="9"/>
  <c r="C54" i="8"/>
  <c r="D13" i="9"/>
  <c r="D13" i="8"/>
  <c r="C13" i="9"/>
  <c r="C13" i="8"/>
  <c r="D53" i="9"/>
  <c r="D53" i="8"/>
  <c r="D54" i="9"/>
  <c r="D54" i="8"/>
  <c r="C53" i="7"/>
  <c r="C53" i="9"/>
  <c r="C53" i="8"/>
  <c r="B40" i="14"/>
  <c r="B39" i="15"/>
  <c r="C40" i="15"/>
  <c r="B41" i="15"/>
  <c r="C39" i="16"/>
  <c r="F39" i="16" s="1"/>
  <c r="C41" i="16"/>
  <c r="F41" i="16" s="1"/>
  <c r="B39" i="14"/>
  <c r="B41" i="14"/>
  <c r="B40" i="15"/>
  <c r="B49" i="7"/>
  <c r="B45" i="7"/>
  <c r="B46" i="7"/>
  <c r="F68" i="9"/>
  <c r="B49" i="8"/>
  <c r="B46" i="9"/>
  <c r="B45" i="9"/>
  <c r="F12" i="4"/>
  <c r="F19" i="4" s="1"/>
  <c r="F12" i="3"/>
  <c r="F19" i="3" s="1"/>
  <c r="D40" i="14" l="1"/>
  <c r="E41" i="15"/>
  <c r="E39" i="15"/>
  <c r="D39" i="14"/>
  <c r="D41" i="14"/>
  <c r="E40" i="15"/>
  <c r="C13" i="7"/>
  <c r="C14" i="7"/>
  <c r="B32" i="5"/>
  <c r="C12" i="9"/>
  <c r="C19" i="9" s="1"/>
  <c r="C12" i="7" l="1"/>
  <c r="C19" i="7" s="1"/>
  <c r="C15" i="7"/>
  <c r="C12" i="8"/>
  <c r="C19" i="8" s="1"/>
  <c r="E56" i="13"/>
  <c r="E56" i="16" s="1"/>
  <c r="E56" i="12"/>
  <c r="D56" i="15" s="1"/>
  <c r="E56" i="11"/>
  <c r="C56" i="14" s="1"/>
  <c r="E53" i="13"/>
  <c r="E53" i="16" s="1"/>
  <c r="E53" i="12"/>
  <c r="D53" i="16" s="1"/>
  <c r="E53" i="11"/>
  <c r="C53" i="14" s="1"/>
  <c r="F13" i="11"/>
  <c r="D13" i="15" s="1"/>
  <c r="E38" i="11"/>
  <c r="C38" i="14" s="1"/>
  <c r="B56" i="14"/>
  <c r="E53" i="10"/>
  <c r="B53" i="16" s="1"/>
  <c r="D44" i="13"/>
  <c r="D55" i="13" s="1"/>
  <c r="C44" i="13"/>
  <c r="C55" i="13" s="1"/>
  <c r="B44" i="13"/>
  <c r="B55" i="13" s="1"/>
  <c r="E38" i="16"/>
  <c r="D29" i="13"/>
  <c r="E27" i="13"/>
  <c r="E27" i="16" s="1"/>
  <c r="C29" i="13"/>
  <c r="B29" i="13"/>
  <c r="E15" i="13"/>
  <c r="D15" i="13"/>
  <c r="C15" i="13"/>
  <c r="F13" i="13"/>
  <c r="F13" i="16" s="1"/>
  <c r="D44" i="12"/>
  <c r="D55" i="12" s="1"/>
  <c r="C44" i="12"/>
  <c r="C55" i="12" s="1"/>
  <c r="B44" i="12"/>
  <c r="B55" i="12" s="1"/>
  <c r="E38" i="12"/>
  <c r="D38" i="15" s="1"/>
  <c r="D29" i="12"/>
  <c r="B29" i="12"/>
  <c r="E27" i="12"/>
  <c r="D27" i="16" s="1"/>
  <c r="D15" i="12"/>
  <c r="C15" i="12"/>
  <c r="F13" i="12"/>
  <c r="E13" i="16" s="1"/>
  <c r="E15" i="12"/>
  <c r="D44" i="11"/>
  <c r="D55" i="11" s="1"/>
  <c r="C44" i="11"/>
  <c r="C55" i="11" s="1"/>
  <c r="B44" i="11"/>
  <c r="B55" i="11" s="1"/>
  <c r="D29" i="11"/>
  <c r="C29" i="11"/>
  <c r="B29" i="11"/>
  <c r="E27" i="11"/>
  <c r="C27" i="15" s="1"/>
  <c r="E15" i="11"/>
  <c r="D15" i="11"/>
  <c r="C15" i="11"/>
  <c r="F12" i="10"/>
  <c r="C12" i="14" s="1"/>
  <c r="B54" i="10"/>
  <c r="B57" i="10" s="1"/>
  <c r="C52" i="10" s="1"/>
  <c r="C54" i="10" s="1"/>
  <c r="D44" i="10"/>
  <c r="D55" i="10" s="1"/>
  <c r="C44" i="10"/>
  <c r="C55" i="10" s="1"/>
  <c r="B44" i="10"/>
  <c r="B55" i="10" s="1"/>
  <c r="E38" i="10"/>
  <c r="B38" i="14" s="1"/>
  <c r="D29" i="10"/>
  <c r="C29" i="10"/>
  <c r="B29" i="10"/>
  <c r="E27" i="10"/>
  <c r="B27" i="14" s="1"/>
  <c r="E26" i="10"/>
  <c r="B26" i="14" s="1"/>
  <c r="E15" i="10"/>
  <c r="D15" i="10"/>
  <c r="C15" i="10"/>
  <c r="F13" i="10"/>
  <c r="C13" i="14" s="1"/>
  <c r="E12" i="8"/>
  <c r="E19" i="8" s="1"/>
  <c r="D12" i="8"/>
  <c r="D19" i="8" s="1"/>
  <c r="E71" i="4"/>
  <c r="F12" i="9"/>
  <c r="F19" i="9" s="1"/>
  <c r="C71" i="9" l="1"/>
  <c r="C71" i="7"/>
  <c r="C71" i="8"/>
  <c r="C57" i="10"/>
  <c r="D52" i="10" s="1"/>
  <c r="D54" i="10" s="1"/>
  <c r="D57" i="10" s="1"/>
  <c r="D38" i="14"/>
  <c r="E54" i="10"/>
  <c r="B29" i="14"/>
  <c r="C12" i="16"/>
  <c r="B26" i="16"/>
  <c r="C38" i="16"/>
  <c r="B38" i="16"/>
  <c r="D38" i="16"/>
  <c r="B52" i="16"/>
  <c r="F52" i="16" s="1"/>
  <c r="B56" i="16"/>
  <c r="C56" i="16"/>
  <c r="C53" i="16"/>
  <c r="F53" i="16" s="1"/>
  <c r="C13" i="15"/>
  <c r="E13" i="15"/>
  <c r="B27" i="15"/>
  <c r="D27" i="15"/>
  <c r="C38" i="15"/>
  <c r="B53" i="15"/>
  <c r="D53" i="15"/>
  <c r="C56" i="15"/>
  <c r="D13" i="14"/>
  <c r="C27" i="14"/>
  <c r="D27" i="14" s="1"/>
  <c r="B53" i="14"/>
  <c r="D53" i="14" s="1"/>
  <c r="C13" i="16"/>
  <c r="D13" i="16"/>
  <c r="B27" i="16"/>
  <c r="C27" i="16"/>
  <c r="D56" i="16"/>
  <c r="C12" i="15"/>
  <c r="B26" i="15"/>
  <c r="B38" i="15"/>
  <c r="B52" i="15"/>
  <c r="E52" i="15" s="1"/>
  <c r="C53" i="15"/>
  <c r="B56" i="15"/>
  <c r="B52" i="14"/>
  <c r="D52" i="14" s="1"/>
  <c r="F12" i="8"/>
  <c r="F19" i="8" s="1"/>
  <c r="D56" i="14"/>
  <c r="E13" i="14"/>
  <c r="C15" i="14"/>
  <c r="E26" i="13"/>
  <c r="E26" i="12"/>
  <c r="E26" i="11"/>
  <c r="F12" i="13"/>
  <c r="C29" i="12"/>
  <c r="D42" i="16"/>
  <c r="F42" i="16" s="1"/>
  <c r="F12" i="12"/>
  <c r="F12" i="11"/>
  <c r="E29" i="10"/>
  <c r="F15" i="10"/>
  <c r="E12" i="9"/>
  <c r="E19" i="9" s="1"/>
  <c r="D12" i="9"/>
  <c r="D19" i="9" s="1"/>
  <c r="D13" i="7"/>
  <c r="E13" i="7" s="1"/>
  <c r="D14" i="7"/>
  <c r="E14" i="7" s="1"/>
  <c r="D15" i="7"/>
  <c r="E15" i="7" s="1"/>
  <c r="D12" i="7"/>
  <c r="D58" i="6"/>
  <c r="D70" i="6" s="1"/>
  <c r="C58" i="6"/>
  <c r="C70" i="6" s="1"/>
  <c r="B58" i="6"/>
  <c r="B70" i="6" s="1"/>
  <c r="E52" i="6"/>
  <c r="E52" i="9" s="1"/>
  <c r="E51" i="6"/>
  <c r="E51" i="9" s="1"/>
  <c r="E50" i="6"/>
  <c r="E50" i="9" s="1"/>
  <c r="E49" i="6"/>
  <c r="E49" i="9" s="1"/>
  <c r="E48" i="6"/>
  <c r="E48" i="9" s="1"/>
  <c r="E47" i="6"/>
  <c r="E47" i="9" s="1"/>
  <c r="E46" i="6"/>
  <c r="E46" i="9" s="1"/>
  <c r="E45" i="6"/>
  <c r="E45" i="9" s="1"/>
  <c r="E44" i="6"/>
  <c r="E44" i="9" s="1"/>
  <c r="E43" i="6"/>
  <c r="E43" i="9" s="1"/>
  <c r="E42" i="6"/>
  <c r="E42" i="9" s="1"/>
  <c r="E41" i="6"/>
  <c r="E41" i="9" s="1"/>
  <c r="E40" i="6"/>
  <c r="E40" i="9" s="1"/>
  <c r="B32" i="6"/>
  <c r="E30" i="6"/>
  <c r="E30" i="9" s="1"/>
  <c r="C32" i="6"/>
  <c r="E71" i="6"/>
  <c r="E71" i="9" s="1"/>
  <c r="E67" i="6"/>
  <c r="E67" i="9" s="1"/>
  <c r="E71" i="5"/>
  <c r="E71" i="3"/>
  <c r="E67" i="5"/>
  <c r="D58" i="5"/>
  <c r="D70" i="5" s="1"/>
  <c r="C58" i="5"/>
  <c r="C70" i="5" s="1"/>
  <c r="B58" i="5"/>
  <c r="B70" i="5" s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D32" i="5"/>
  <c r="C32" i="5"/>
  <c r="E30" i="5"/>
  <c r="F13" i="8"/>
  <c r="E29" i="4"/>
  <c r="C29" i="8" s="1"/>
  <c r="E30" i="4"/>
  <c r="C30" i="8" s="1"/>
  <c r="E67" i="4"/>
  <c r="B58" i="4"/>
  <c r="B70" i="4" s="1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D32" i="4"/>
  <c r="C32" i="4"/>
  <c r="E29" i="3"/>
  <c r="B29" i="8" s="1"/>
  <c r="E67" i="3"/>
  <c r="E66" i="3"/>
  <c r="B66" i="8" s="1"/>
  <c r="E48" i="3"/>
  <c r="B48" i="7" s="1"/>
  <c r="D58" i="3"/>
  <c r="D70" i="3" s="1"/>
  <c r="C58" i="3"/>
  <c r="C70" i="3" s="1"/>
  <c r="B58" i="3"/>
  <c r="B70" i="3" s="1"/>
  <c r="B72" i="3" s="1"/>
  <c r="E54" i="3"/>
  <c r="B54" i="7" s="1"/>
  <c r="D54" i="7" s="1"/>
  <c r="E53" i="3"/>
  <c r="B53" i="7" s="1"/>
  <c r="D53" i="7" s="1"/>
  <c r="E52" i="3"/>
  <c r="B52" i="7" s="1"/>
  <c r="E51" i="3"/>
  <c r="B51" i="7" s="1"/>
  <c r="E50" i="3"/>
  <c r="B50" i="7" s="1"/>
  <c r="E47" i="3"/>
  <c r="E44" i="3"/>
  <c r="B44" i="7" s="1"/>
  <c r="E43" i="3"/>
  <c r="B43" i="7" s="1"/>
  <c r="E42" i="3"/>
  <c r="E41" i="3"/>
  <c r="B41" i="7" s="1"/>
  <c r="E40" i="3"/>
  <c r="D32" i="3"/>
  <c r="C32" i="3"/>
  <c r="E30" i="3"/>
  <c r="B30" i="8" s="1"/>
  <c r="D67" i="9" l="1"/>
  <c r="D67" i="8"/>
  <c r="C67" i="9"/>
  <c r="C67" i="7"/>
  <c r="C67" i="8"/>
  <c r="B71" i="8"/>
  <c r="B71" i="9"/>
  <c r="B71" i="7"/>
  <c r="D71" i="8"/>
  <c r="D71" i="9"/>
  <c r="B67" i="9"/>
  <c r="B67" i="7"/>
  <c r="B67" i="8"/>
  <c r="E69" i="3"/>
  <c r="D46" i="9"/>
  <c r="D46" i="8"/>
  <c r="C41" i="7"/>
  <c r="D41" i="7" s="1"/>
  <c r="C41" i="9"/>
  <c r="C41" i="8"/>
  <c r="C49" i="7"/>
  <c r="D49" i="7" s="1"/>
  <c r="C49" i="9"/>
  <c r="C49" i="8"/>
  <c r="D44" i="9"/>
  <c r="D44" i="8"/>
  <c r="D52" i="9"/>
  <c r="D52" i="8"/>
  <c r="C51" i="7"/>
  <c r="D51" i="7" s="1"/>
  <c r="C51" i="9"/>
  <c r="C51" i="8"/>
  <c r="D45" i="9"/>
  <c r="D45" i="8"/>
  <c r="C40" i="7"/>
  <c r="C40" i="9"/>
  <c r="C40" i="8"/>
  <c r="C48" i="7"/>
  <c r="C48" i="9"/>
  <c r="C48" i="8"/>
  <c r="D43" i="9"/>
  <c r="D43" i="8"/>
  <c r="D51" i="9"/>
  <c r="D51" i="8"/>
  <c r="C42" i="7"/>
  <c r="C42" i="9"/>
  <c r="C42" i="8"/>
  <c r="C47" i="7"/>
  <c r="C47" i="9"/>
  <c r="C47" i="8"/>
  <c r="D42" i="9"/>
  <c r="D42" i="8"/>
  <c r="D50" i="9"/>
  <c r="D50" i="8"/>
  <c r="C50" i="7"/>
  <c r="D50" i="7" s="1"/>
  <c r="C50" i="9"/>
  <c r="C50" i="8"/>
  <c r="C46" i="7"/>
  <c r="D46" i="7" s="1"/>
  <c r="C46" i="9"/>
  <c r="C46" i="8"/>
  <c r="D41" i="9"/>
  <c r="D41" i="8"/>
  <c r="D49" i="9"/>
  <c r="D49" i="8"/>
  <c r="E53" i="15"/>
  <c r="E54" i="15" s="1"/>
  <c r="C43" i="7"/>
  <c r="D43" i="7" s="1"/>
  <c r="C43" i="9"/>
  <c r="C43" i="8"/>
  <c r="C45" i="7"/>
  <c r="D45" i="7" s="1"/>
  <c r="C45" i="9"/>
  <c r="C45" i="8"/>
  <c r="D40" i="9"/>
  <c r="D40" i="8"/>
  <c r="D48" i="9"/>
  <c r="D48" i="8"/>
  <c r="C44" i="7"/>
  <c r="D44" i="7" s="1"/>
  <c r="C44" i="9"/>
  <c r="C44" i="8"/>
  <c r="C52" i="7"/>
  <c r="D52" i="7" s="1"/>
  <c r="C52" i="9"/>
  <c r="C52" i="8"/>
  <c r="D47" i="9"/>
  <c r="D47" i="8"/>
  <c r="E12" i="7"/>
  <c r="E19" i="7" s="1"/>
  <c r="D19" i="7"/>
  <c r="B29" i="15"/>
  <c r="F27" i="16"/>
  <c r="B40" i="8"/>
  <c r="B40" i="7"/>
  <c r="B42" i="7"/>
  <c r="D42" i="7" s="1"/>
  <c r="B42" i="9"/>
  <c r="B42" i="8"/>
  <c r="B47" i="8"/>
  <c r="B47" i="7"/>
  <c r="B47" i="9"/>
  <c r="E66" i="8"/>
  <c r="E38" i="15"/>
  <c r="F13" i="15"/>
  <c r="E56" i="15"/>
  <c r="E58" i="4"/>
  <c r="B54" i="9"/>
  <c r="F54" i="9" s="1"/>
  <c r="B54" i="8"/>
  <c r="E54" i="8" s="1"/>
  <c r="B53" i="9"/>
  <c r="F53" i="9" s="1"/>
  <c r="B53" i="8"/>
  <c r="E53" i="8" s="1"/>
  <c r="B52" i="9"/>
  <c r="B52" i="8"/>
  <c r="B51" i="9"/>
  <c r="B51" i="8"/>
  <c r="E51" i="8" s="1"/>
  <c r="B50" i="9"/>
  <c r="B50" i="8"/>
  <c r="B48" i="9"/>
  <c r="B48" i="8"/>
  <c r="B44" i="8"/>
  <c r="B44" i="9"/>
  <c r="B43" i="9"/>
  <c r="F43" i="9" s="1"/>
  <c r="B43" i="8"/>
  <c r="B41" i="9"/>
  <c r="B41" i="8"/>
  <c r="E41" i="8" s="1"/>
  <c r="B54" i="15"/>
  <c r="B54" i="14"/>
  <c r="B54" i="16"/>
  <c r="B29" i="16"/>
  <c r="C15" i="15"/>
  <c r="D54" i="14"/>
  <c r="F38" i="16"/>
  <c r="E27" i="15"/>
  <c r="F56" i="16"/>
  <c r="C15" i="16"/>
  <c r="G12" i="9"/>
  <c r="E32" i="4"/>
  <c r="C32" i="8"/>
  <c r="E32" i="5"/>
  <c r="D29" i="8"/>
  <c r="E29" i="8" s="1"/>
  <c r="D29" i="9"/>
  <c r="E58" i="6"/>
  <c r="E70" i="6" s="1"/>
  <c r="E70" i="9" s="1"/>
  <c r="E58" i="9"/>
  <c r="C29" i="7"/>
  <c r="C30" i="9"/>
  <c r="E44" i="10"/>
  <c r="E55" i="10" s="1"/>
  <c r="B42" i="14"/>
  <c r="D42" i="14" s="1"/>
  <c r="B42" i="15"/>
  <c r="B44" i="15" s="1"/>
  <c r="F15" i="11"/>
  <c r="D12" i="14"/>
  <c r="D12" i="15"/>
  <c r="D12" i="16"/>
  <c r="D15" i="16" s="1"/>
  <c r="F15" i="12"/>
  <c r="E12" i="15"/>
  <c r="E15" i="15" s="1"/>
  <c r="E12" i="16"/>
  <c r="E15" i="16" s="1"/>
  <c r="E44" i="13"/>
  <c r="E55" i="13" s="1"/>
  <c r="E55" i="16" s="1"/>
  <c r="E44" i="16"/>
  <c r="E29" i="13"/>
  <c r="E26" i="16"/>
  <c r="E29" i="16" s="1"/>
  <c r="G13" i="16"/>
  <c r="D30" i="8"/>
  <c r="E30" i="8" s="1"/>
  <c r="D30" i="9"/>
  <c r="E71" i="8"/>
  <c r="C30" i="7"/>
  <c r="D48" i="7"/>
  <c r="C29" i="9"/>
  <c r="E44" i="11"/>
  <c r="E55" i="11" s="1"/>
  <c r="C42" i="15"/>
  <c r="C44" i="15" s="1"/>
  <c r="C44" i="16"/>
  <c r="C44" i="14"/>
  <c r="E44" i="12"/>
  <c r="E55" i="12" s="1"/>
  <c r="D55" i="15" s="1"/>
  <c r="D44" i="16"/>
  <c r="D42" i="15"/>
  <c r="D44" i="15" s="1"/>
  <c r="F15" i="13"/>
  <c r="F12" i="16"/>
  <c r="F15" i="16" s="1"/>
  <c r="E29" i="11"/>
  <c r="C26" i="14"/>
  <c r="C26" i="15"/>
  <c r="C26" i="16"/>
  <c r="E29" i="12"/>
  <c r="D26" i="15"/>
  <c r="D29" i="15" s="1"/>
  <c r="D26" i="16"/>
  <c r="D29" i="16" s="1"/>
  <c r="F54" i="16"/>
  <c r="G15" i="9"/>
  <c r="G13" i="9"/>
  <c r="C66" i="3"/>
  <c r="C69" i="3" s="1"/>
  <c r="C72" i="3" s="1"/>
  <c r="B30" i="7"/>
  <c r="D71" i="7"/>
  <c r="B29" i="9"/>
  <c r="B30" i="9"/>
  <c r="B40" i="9"/>
  <c r="B66" i="9"/>
  <c r="B29" i="7"/>
  <c r="B66" i="7"/>
  <c r="D66" i="7" s="1"/>
  <c r="E29" i="6"/>
  <c r="E29" i="9" s="1"/>
  <c r="E32" i="9" s="1"/>
  <c r="D32" i="6"/>
  <c r="E58" i="5"/>
  <c r="E70" i="5" s="1"/>
  <c r="E32" i="3"/>
  <c r="E58" i="3"/>
  <c r="E70" i="3" s="1"/>
  <c r="D70" i="9" l="1"/>
  <c r="D70" i="8"/>
  <c r="B55" i="14"/>
  <c r="B55" i="16"/>
  <c r="B55" i="15"/>
  <c r="E57" i="10"/>
  <c r="B70" i="9"/>
  <c r="B70" i="7"/>
  <c r="B70" i="8"/>
  <c r="D47" i="7"/>
  <c r="C58" i="7"/>
  <c r="E70" i="4"/>
  <c r="B69" i="9"/>
  <c r="B69" i="7"/>
  <c r="B69" i="8"/>
  <c r="F50" i="9"/>
  <c r="D55" i="16"/>
  <c r="F48" i="9"/>
  <c r="F44" i="9"/>
  <c r="F51" i="9"/>
  <c r="E42" i="8"/>
  <c r="E43" i="8"/>
  <c r="E47" i="8"/>
  <c r="F41" i="9"/>
  <c r="E52" i="8"/>
  <c r="E72" i="3"/>
  <c r="C55" i="15"/>
  <c r="E55" i="15" s="1"/>
  <c r="E57" i="15" s="1"/>
  <c r="C55" i="14"/>
  <c r="C55" i="16"/>
  <c r="F55" i="16" s="1"/>
  <c r="F57" i="16" s="1"/>
  <c r="E48" i="8"/>
  <c r="C58" i="8"/>
  <c r="F47" i="9"/>
  <c r="F45" i="9"/>
  <c r="F46" i="9"/>
  <c r="E50" i="8"/>
  <c r="E46" i="8"/>
  <c r="F49" i="9"/>
  <c r="E44" i="8"/>
  <c r="F52" i="9"/>
  <c r="F42" i="9"/>
  <c r="E45" i="8"/>
  <c r="E49" i="8"/>
  <c r="G19" i="9"/>
  <c r="B58" i="8"/>
  <c r="F71" i="9"/>
  <c r="E42" i="15"/>
  <c r="E44" i="15" s="1"/>
  <c r="F67" i="9"/>
  <c r="F66" i="9"/>
  <c r="E67" i="8"/>
  <c r="E69" i="8" s="1"/>
  <c r="D66" i="3"/>
  <c r="E32" i="6"/>
  <c r="D67" i="7"/>
  <c r="D69" i="7" s="1"/>
  <c r="C58" i="9"/>
  <c r="E40" i="8"/>
  <c r="F30" i="9"/>
  <c r="C32" i="7"/>
  <c r="F40" i="9"/>
  <c r="C32" i="9"/>
  <c r="F29" i="9"/>
  <c r="B58" i="9"/>
  <c r="D30" i="7"/>
  <c r="G12" i="16"/>
  <c r="G15" i="16" s="1"/>
  <c r="F26" i="16"/>
  <c r="F29" i="16" s="1"/>
  <c r="C29" i="16"/>
  <c r="C29" i="14"/>
  <c r="D26" i="14"/>
  <c r="D29" i="14" s="1"/>
  <c r="D15" i="14"/>
  <c r="E12" i="14"/>
  <c r="E15" i="14" s="1"/>
  <c r="D44" i="14"/>
  <c r="B44" i="14"/>
  <c r="D58" i="9"/>
  <c r="D32" i="9"/>
  <c r="C29" i="15"/>
  <c r="E26" i="15"/>
  <c r="E29" i="15" s="1"/>
  <c r="D15" i="15"/>
  <c r="F12" i="15"/>
  <c r="F15" i="15" s="1"/>
  <c r="B44" i="16"/>
  <c r="F44" i="16"/>
  <c r="D58" i="8"/>
  <c r="D32" i="8"/>
  <c r="D40" i="7"/>
  <c r="B58" i="7"/>
  <c r="D29" i="7"/>
  <c r="B66" i="4" l="1"/>
  <c r="B69" i="4" s="1"/>
  <c r="B72" i="8"/>
  <c r="B72" i="9"/>
  <c r="B72" i="7"/>
  <c r="B52" i="11"/>
  <c r="B57" i="14"/>
  <c r="B57" i="15"/>
  <c r="B57" i="16"/>
  <c r="F69" i="9"/>
  <c r="D55" i="14"/>
  <c r="D57" i="14" s="1"/>
  <c r="C70" i="8"/>
  <c r="E70" i="8" s="1"/>
  <c r="E72" i="8" s="1"/>
  <c r="C70" i="7"/>
  <c r="C70" i="9"/>
  <c r="D70" i="7"/>
  <c r="D72" i="7" s="1"/>
  <c r="F70" i="9"/>
  <c r="D69" i="3"/>
  <c r="D72" i="3" s="1"/>
  <c r="E58" i="8"/>
  <c r="B72" i="4"/>
  <c r="C66" i="4" s="1"/>
  <c r="D32" i="7"/>
  <c r="B32" i="7"/>
  <c r="F58" i="9"/>
  <c r="D58" i="7"/>
  <c r="E32" i="8"/>
  <c r="B32" i="8"/>
  <c r="F32" i="9"/>
  <c r="B32" i="9"/>
  <c r="C69" i="4" l="1"/>
  <c r="C72" i="4" s="1"/>
  <c r="D66" i="4" s="1"/>
  <c r="D69" i="4" s="1"/>
  <c r="D72" i="4" s="1"/>
  <c r="B54" i="11"/>
  <c r="B57" i="11" s="1"/>
  <c r="C52" i="11" s="1"/>
  <c r="C54" i="11" s="1"/>
  <c r="C57" i="11" s="1"/>
  <c r="D52" i="11" s="1"/>
  <c r="D54" i="11" s="1"/>
  <c r="D57" i="11" s="1"/>
  <c r="E52" i="11"/>
  <c r="F72" i="9"/>
  <c r="E66" i="4"/>
  <c r="E54" i="11" l="1"/>
  <c r="C52" i="15"/>
  <c r="C52" i="14"/>
  <c r="C52" i="16"/>
  <c r="C66" i="8"/>
  <c r="E69" i="4"/>
  <c r="C66" i="9"/>
  <c r="C66" i="7"/>
  <c r="C69" i="8" l="1"/>
  <c r="C69" i="9"/>
  <c r="C69" i="7"/>
  <c r="E72" i="4"/>
  <c r="C54" i="14"/>
  <c r="C54" i="16"/>
  <c r="E57" i="11"/>
  <c r="C54" i="15"/>
  <c r="C72" i="9" l="1"/>
  <c r="C72" i="7"/>
  <c r="C72" i="8"/>
  <c r="C57" i="14"/>
  <c r="C57" i="16"/>
  <c r="B52" i="12"/>
  <c r="C57" i="15"/>
  <c r="B66" i="5"/>
  <c r="B69" i="5" s="1"/>
  <c r="B72" i="5" s="1"/>
  <c r="C66" i="5" s="1"/>
  <c r="E66" i="5"/>
  <c r="E52" i="12" l="1"/>
  <c r="B54" i="12"/>
  <c r="B57" i="12" s="1"/>
  <c r="C52" i="12" s="1"/>
  <c r="C54" i="12" s="1"/>
  <c r="C57" i="12" s="1"/>
  <c r="D52" i="12" s="1"/>
  <c r="D54" i="12" s="1"/>
  <c r="D57" i="12" s="1"/>
  <c r="C69" i="5"/>
  <c r="C72" i="5" s="1"/>
  <c r="D66" i="5" s="1"/>
  <c r="D69" i="5" s="1"/>
  <c r="D72" i="5" s="1"/>
  <c r="D66" i="8"/>
  <c r="E69" i="5"/>
  <c r="D66" i="9"/>
  <c r="D69" i="9" l="1"/>
  <c r="D69" i="8"/>
  <c r="D52" i="15"/>
  <c r="D52" i="16"/>
  <c r="E54" i="12"/>
  <c r="E72" i="5"/>
  <c r="D54" i="16" l="1"/>
  <c r="E57" i="12"/>
  <c r="D54" i="15"/>
  <c r="D72" i="9"/>
  <c r="D72" i="8"/>
  <c r="B66" i="6"/>
  <c r="B69" i="6" s="1"/>
  <c r="D57" i="15" l="1"/>
  <c r="D57" i="16"/>
  <c r="B52" i="13"/>
  <c r="E66" i="6"/>
  <c r="E69" i="6" s="1"/>
  <c r="E69" i="9" s="1"/>
  <c r="B72" i="6"/>
  <c r="C66" i="6" s="1"/>
  <c r="E52" i="13" l="1"/>
  <c r="B54" i="13"/>
  <c r="B57" i="13" s="1"/>
  <c r="C52" i="13" s="1"/>
  <c r="C54" i="13" s="1"/>
  <c r="C57" i="13" s="1"/>
  <c r="D52" i="13" s="1"/>
  <c r="D54" i="13" s="1"/>
  <c r="D57" i="13" s="1"/>
  <c r="E66" i="9"/>
  <c r="E72" i="6"/>
  <c r="E72" i="9" s="1"/>
  <c r="C69" i="6"/>
  <c r="C72" i="6" s="1"/>
  <c r="D66" i="6" s="1"/>
  <c r="D69" i="6" s="1"/>
  <c r="D72" i="6" s="1"/>
  <c r="E54" i="13" l="1"/>
  <c r="E52" i="16"/>
  <c r="E54" i="16" l="1"/>
  <c r="E57" i="13"/>
  <c r="E57" i="16" s="1"/>
</calcChain>
</file>

<file path=xl/sharedStrings.xml><?xml version="1.0" encoding="utf-8"?>
<sst xmlns="http://schemas.openxmlformats.org/spreadsheetml/2006/main" count="1096" uniqueCount="124">
  <si>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</si>
  <si>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</si>
  <si>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</si>
  <si>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</si>
  <si>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</si>
  <si>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</si>
  <si>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</si>
  <si>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</si>
  <si>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</si>
  <si>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</si>
  <si>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</si>
  <si>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</si>
  <si>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</si>
  <si>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</si>
  <si>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</si>
  <si>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</si>
  <si>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</si>
  <si>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</si>
  <si>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</si>
  <si>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</si>
  <si>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</si>
  <si>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</si>
  <si>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</si>
  <si>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</si>
  <si>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</si>
  <si>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</si>
  <si>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</si>
  <si>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</si>
  <si>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</si>
  <si>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</si>
  <si>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</si>
  <si>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</si>
  <si>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</si>
  <si>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</si>
  <si>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</si>
  <si>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</si>
  <si>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</si>
  <si>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</si>
  <si>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</si>
  <si>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</si>
  <si>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</si>
  <si>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</si>
  <si>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</si>
  <si>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</si>
  <si>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</si>
  <si>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</si>
  <si>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</si>
  <si>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</si>
  <si>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Fuente:  Reportes de Organismos Regionales</t>
  </si>
  <si>
    <t>Fuente: Informes de ejecución presupuestaria, emitidos por el Subproceso financiero, IAFA.</t>
  </si>
  <si>
    <t>Periodo:</t>
  </si>
  <si>
    <t>I Trimestre</t>
  </si>
  <si>
    <t>II Trimestre</t>
  </si>
  <si>
    <t>Septiembre</t>
  </si>
  <si>
    <t>III Trimestre</t>
  </si>
  <si>
    <t>IV Trimestre</t>
  </si>
  <si>
    <t>I Semestre</t>
  </si>
  <si>
    <t>Anual</t>
  </si>
  <si>
    <t>Acumulado</t>
  </si>
  <si>
    <t>Semestral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</si>
  <si>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</si>
  <si>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</si>
  <si>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</si>
  <si>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</si>
  <si>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</si>
  <si>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</si>
  <si>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</si>
  <si>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</si>
  <si>
    <t>6. Tintas pinturas y diluyentes</t>
  </si>
  <si>
    <t>7. Otros productos químicos y conexos</t>
  </si>
  <si>
    <t>8. Productos agroforestales</t>
  </si>
  <si>
    <t>9. Alimentos y bebidas</t>
  </si>
  <si>
    <t>10. Materiales y productos de plástico</t>
  </si>
  <si>
    <t>11.  Herramientas e instrumentos</t>
  </si>
  <si>
    <t>1. Actividades de divulgación y movilización</t>
  </si>
  <si>
    <t xml:space="preserve">Nota: Los beneficiarios de las actividades de divulgación, movilización y capacitación socioeducativa,  son los niños y niñas que forman </t>
  </si>
  <si>
    <t>parte del programa de PrevenciónAprendo a Valerme por Mi Mismo,  que el IAFA desarrolla en escuelas.</t>
  </si>
  <si>
    <t>1. Actividades de capacitación</t>
  </si>
  <si>
    <t>2. Impresión, encuadernación y otros</t>
  </si>
  <si>
    <t>3. Transporte dentro del país</t>
  </si>
  <si>
    <t>4. Textiles y vestuario</t>
  </si>
  <si>
    <t>5. Otros útiles, materiales y suministros</t>
  </si>
  <si>
    <t>2. Actividades de caspacitación socioeducativa</t>
  </si>
  <si>
    <t xml:space="preserve">4. Egresos efectivos pagados </t>
  </si>
  <si>
    <t>2. Actividades de capacitación socioeducativa</t>
  </si>
  <si>
    <t>parte del programa de Prevención Aprendo a Valerme por Mi Mismo,  que el IAFA desarrolla en escuelas.</t>
  </si>
  <si>
    <t>Familias</t>
  </si>
  <si>
    <t>Subsidios</t>
  </si>
  <si>
    <t>Total personas atendidas</t>
  </si>
  <si>
    <t>1/ Corresponde al total de personas que se encuentran en tratamiento al final del período. 2/ El total trimestral corresponde al número de familias diferentes atendidas</t>
  </si>
  <si>
    <t>17. Equipo Diverso</t>
  </si>
  <si>
    <t>Tratamiento del consumo de alcohol, tabaco y otras drogas</t>
  </si>
  <si>
    <t>Prevención del consumo de alcohol, tabaco y otras drogas</t>
  </si>
  <si>
    <t xml:space="preserve"> </t>
  </si>
  <si>
    <t>Primer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</si>
  <si>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</si>
  <si>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</si>
  <si>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</si>
  <si>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</si>
  <si>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</si>
  <si>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Anual 2014</t>
  </si>
  <si>
    <t>Fecha de actualización: 22/10/2014</t>
  </si>
  <si>
    <t xml:space="preserve">     Devolución al FODESAF (Superávit 2013)</t>
  </si>
  <si>
    <t>.</t>
  </si>
  <si>
    <t>12., Repuestos y accesorios</t>
  </si>
  <si>
    <t>13. Útiles y materiales médico hospitalarios</t>
  </si>
  <si>
    <t>14. Textiles y vestuario</t>
  </si>
  <si>
    <t>15. Útiles y materiales de limpieza</t>
  </si>
  <si>
    <t>16. Otros útiles, materiales y suministros</t>
  </si>
  <si>
    <t>Otros*</t>
  </si>
  <si>
    <t>* Incluye Corrección  de registro presupuestario de cheques a familias, donde se inviertieron montos en alimentación y transporte Y En registro presupuestario no se consideró Nota de Crédito que corresponde a ajuste de factura , por el servicio de lavandería.</t>
  </si>
  <si>
    <t>Fecha de actualización: 27/10/2014</t>
  </si>
  <si>
    <t>Dev. parte lavado de ropa, alimentación 2013</t>
  </si>
  <si>
    <t>Observaciones :Se anulan los cheques 9599, 9661 y 9688 en el mes de diciembre.</t>
  </si>
  <si>
    <t>Nota: Los 14.181.878,75 corresponden a la devolución al FODESAF (Superávit 2013)</t>
  </si>
  <si>
    <t>Fecha de actualización: 19/02/2015</t>
  </si>
  <si>
    <t xml:space="preserve">     Devolución al FODESAF (Superávit 2013) </t>
  </si>
  <si>
    <t>Fecha de actualización:  19/02/2015</t>
  </si>
  <si>
    <t xml:space="preserve">1. Saldo en caja inicial  (5 t-1) </t>
  </si>
  <si>
    <t>Fecha de actualización: 24/02/2015</t>
  </si>
  <si>
    <t>Fecha de actualización:  24/02/2015</t>
  </si>
  <si>
    <t>* Incluye Corrección  de registro presupuestario de cheques a familias, donde se inviertieron montos en alimentación y transporte y en el registro presupuestario no se consideró Nota de Crédito que corresponde a ajuste de factura , por el servicio de lavandería.</t>
  </si>
  <si>
    <t>2. Seguimiento² (apoyo económico)</t>
  </si>
  <si>
    <t>2. Seguimiento (apoyo económico)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</si>
</sst>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theme="3" tint="0.39997558519241921"/>
      <name val="Calibri"/>
      <family val="2"/>
    </font>
    <font>
      <i/>
      <sz val="11"/>
      <name val="Calibri"/>
      <family val="2"/>
    </font>
    <font>
      <sz val="8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164" fontId="10" fillId="0" borderId="0" xfId="1" applyNumberFormat="1" applyFont="1" applyFill="1" applyBorder="1"/>
    <xf numFmtId="164" fontId="2" fillId="0" borderId="0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 indent="2"/>
    </xf>
    <xf numFmtId="164" fontId="8" fillId="0" borderId="0" xfId="1" applyNumberFormat="1" applyFont="1"/>
    <xf numFmtId="164" fontId="2" fillId="0" borderId="0" xfId="1" applyNumberFormat="1" applyFont="1" applyFill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0" fillId="0" borderId="0" xfId="1" applyNumberFormat="1" applyFont="1" applyFill="1"/>
    <xf numFmtId="0" fontId="11" fillId="0" borderId="0" xfId="0" applyFont="1" applyFill="1" applyBorder="1"/>
    <xf numFmtId="4" fontId="0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3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43" fontId="2" fillId="0" borderId="2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center"/>
    </xf>
    <xf numFmtId="43" fontId="4" fillId="0" borderId="0" xfId="1" applyNumberFormat="1" applyFont="1" applyAlignment="1">
      <alignment horizontal="right"/>
    </xf>
    <xf numFmtId="43" fontId="3" fillId="0" borderId="0" xfId="0" applyNumberFormat="1" applyFon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43" fontId="2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0" fontId="12" fillId="0" borderId="0" xfId="0" applyFont="1"/>
    <xf numFmtId="4" fontId="12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2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top"/>
    </xf>
    <xf numFmtId="0" fontId="6" fillId="0" borderId="2" xfId="0" applyFont="1" applyBorder="1"/>
    <xf numFmtId="0" fontId="4" fillId="0" borderId="0" xfId="0" applyFont="1" applyFill="1"/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 vertical="top" indent="3"/>
    </xf>
    <xf numFmtId="0" fontId="14" fillId="0" borderId="0" xfId="0" applyFont="1" applyFill="1" applyBorder="1"/>
    <xf numFmtId="43" fontId="4" fillId="0" borderId="0" xfId="1" applyNumberFormat="1" applyFont="1" applyAlignment="1">
      <alignment horizontal="center"/>
    </xf>
    <xf numFmtId="43" fontId="4" fillId="0" borderId="0" xfId="1" applyNumberFormat="1" applyFont="1"/>
    <xf numFmtId="43" fontId="4" fillId="0" borderId="0" xfId="1" applyNumberFormat="1" applyFont="1" applyAlignment="1">
      <alignment horizontal="left" vertical="center"/>
    </xf>
    <xf numFmtId="43" fontId="5" fillId="0" borderId="0" xfId="1" applyNumberFormat="1" applyFont="1" applyAlignment="1">
      <alignment horizontal="center"/>
    </xf>
    <xf numFmtId="43" fontId="4" fillId="0" borderId="0" xfId="1" applyNumberFormat="1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Border="1"/>
    <xf numFmtId="3" fontId="5" fillId="0" borderId="0" xfId="0" applyNumberFormat="1" applyFont="1" applyAlignment="1">
      <alignment horizontal="center"/>
    </xf>
    <xf numFmtId="0" fontId="15" fillId="0" borderId="0" xfId="0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 applyAlignment="1">
      <alignment horizontal="justify" vertical="center"/>
    </xf>
    <xf numFmtId="164" fontId="4" fillId="0" borderId="0" xfId="1" applyNumberFormat="1" applyFont="1" applyAlignment="1">
      <alignment horizontal="justify" vertical="top"/>
    </xf>
    <xf numFmtId="164" fontId="4" fillId="0" borderId="2" xfId="1" applyNumberFormat="1" applyFont="1" applyBorder="1"/>
    <xf numFmtId="164" fontId="15" fillId="0" borderId="0" xfId="1" applyNumberFormat="1" applyFont="1" applyFill="1" applyBorder="1"/>
    <xf numFmtId="0" fontId="15" fillId="0" borderId="0" xfId="0" applyFont="1" applyFill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/>
    <xf numFmtId="164" fontId="4" fillId="0" borderId="0" xfId="0" applyNumberFormat="1" applyFont="1"/>
    <xf numFmtId="164" fontId="4" fillId="0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9" zoomScaleNormal="100" workbookViewId="0">
      <selection activeCell="B66" sqref="B66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 x14ac:dyDescent="0.25">
      <c r="A1" s="180" t="s">
        <v>0</v>
      </c>
      <c r="B1" s="180"/>
      <c r="C1" s="180"/>
      <c r="D1" s="180"/>
      <c r="E1" s="180"/>
      <c r="F1" s="180"/>
    </row>
    <row r="2" spans="1:10" x14ac:dyDescent="0.25">
      <c r="A2" s="2" t="s">
        <v>1</v>
      </c>
      <c r="B2" s="3" t="s">
        <v>91</v>
      </c>
      <c r="C2" s="3"/>
      <c r="D2" s="3"/>
      <c r="E2" s="3"/>
      <c r="F2" s="3"/>
    </row>
    <row r="3" spans="1:10" x14ac:dyDescent="0.25">
      <c r="A3" s="2" t="s">
        <v>2</v>
      </c>
      <c r="B3" s="4" t="s">
        <v>3</v>
      </c>
      <c r="C3" s="3"/>
      <c r="D3" s="3"/>
      <c r="E3" s="3"/>
      <c r="F3" s="3"/>
    </row>
    <row r="4" spans="1:10" x14ac:dyDescent="0.25">
      <c r="A4" s="2" t="s">
        <v>4</v>
      </c>
      <c r="B4" s="3" t="s">
        <v>5</v>
      </c>
      <c r="C4" s="3"/>
      <c r="D4" s="3"/>
      <c r="E4" s="3"/>
      <c r="F4" s="3"/>
    </row>
    <row r="5" spans="1:10" x14ac:dyDescent="0.25">
      <c r="A5" s="2" t="s">
        <v>50</v>
      </c>
      <c r="B5" s="5" t="s">
        <v>94</v>
      </c>
      <c r="C5" s="3"/>
      <c r="D5" s="3"/>
      <c r="E5" s="3"/>
      <c r="F5" s="3"/>
    </row>
    <row r="6" spans="1:10" x14ac:dyDescent="0.25">
      <c r="A6" s="2"/>
      <c r="B6" s="5"/>
      <c r="C6" s="3"/>
      <c r="D6" s="3"/>
      <c r="E6" s="3"/>
      <c r="F6" s="3"/>
    </row>
    <row r="7" spans="1:10" x14ac:dyDescent="0.25">
      <c r="A7" s="180" t="s">
        <v>7</v>
      </c>
      <c r="B7" s="180"/>
      <c r="C7" s="180"/>
      <c r="D7" s="180"/>
      <c r="E7" s="180"/>
      <c r="F7" s="180"/>
    </row>
    <row r="8" spans="1:10" x14ac:dyDescent="0.25">
      <c r="A8" s="180" t="s">
        <v>8</v>
      </c>
      <c r="B8" s="180"/>
      <c r="C8" s="180"/>
      <c r="D8" s="180"/>
      <c r="E8" s="180"/>
      <c r="F8" s="180"/>
    </row>
    <row r="10" spans="1:10" ht="15.75" thickBot="1" x14ac:dyDescent="0.3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10" x14ac:dyDescent="0.25">
      <c r="A11" s="10" t="s">
        <v>23</v>
      </c>
      <c r="B11" s="7"/>
      <c r="C11" s="7"/>
      <c r="D11" s="7"/>
      <c r="E11" s="7"/>
      <c r="F11" s="7"/>
    </row>
    <row r="12" spans="1:10" x14ac:dyDescent="0.25">
      <c r="A12" s="11" t="s">
        <v>64</v>
      </c>
      <c r="B12" s="7" t="s">
        <v>25</v>
      </c>
      <c r="C12" s="12">
        <v>39</v>
      </c>
      <c r="D12" s="12">
        <v>7</v>
      </c>
      <c r="E12" s="12">
        <v>10</v>
      </c>
      <c r="F12" s="49">
        <f>SUM(C12:E12)</f>
        <v>56</v>
      </c>
      <c r="G12" s="48"/>
      <c r="H12" s="110"/>
      <c r="I12" s="110"/>
      <c r="J12" s="110"/>
    </row>
    <row r="13" spans="1:10" x14ac:dyDescent="0.25">
      <c r="A13" s="11" t="s">
        <v>65</v>
      </c>
      <c r="B13" s="7" t="s">
        <v>25</v>
      </c>
      <c r="C13" s="12">
        <v>17</v>
      </c>
      <c r="D13" s="12">
        <v>7</v>
      </c>
      <c r="E13" s="12">
        <v>11</v>
      </c>
      <c r="F13" s="49">
        <f t="shared" ref="F13" si="0">SUM(C13:E13)</f>
        <v>35</v>
      </c>
      <c r="H13" s="110"/>
      <c r="I13" s="110"/>
      <c r="J13" s="110"/>
    </row>
    <row r="14" spans="1:10" x14ac:dyDescent="0.25">
      <c r="A14" s="11" t="s">
        <v>66</v>
      </c>
      <c r="B14" s="7" t="s">
        <v>25</v>
      </c>
      <c r="C14" s="12">
        <v>22</v>
      </c>
      <c r="D14" s="12">
        <v>22</v>
      </c>
      <c r="E14" s="12">
        <v>22</v>
      </c>
      <c r="F14" s="49">
        <f>E14</f>
        <v>22</v>
      </c>
      <c r="H14" s="110"/>
      <c r="I14" s="110"/>
      <c r="J14" s="110"/>
    </row>
    <row r="15" spans="1:10" x14ac:dyDescent="0.25">
      <c r="A15" s="10" t="s">
        <v>122</v>
      </c>
      <c r="B15" s="7" t="s">
        <v>86</v>
      </c>
      <c r="C15" s="12">
        <v>15</v>
      </c>
      <c r="D15" s="12">
        <v>11</v>
      </c>
      <c r="E15" s="12">
        <v>14</v>
      </c>
      <c r="F15" s="49">
        <f>AVERAGE(C15:E15)</f>
        <v>13.333333333333334</v>
      </c>
      <c r="H15" s="110"/>
      <c r="I15" s="110"/>
      <c r="J15" s="110"/>
    </row>
    <row r="16" spans="1:10" x14ac:dyDescent="0.25">
      <c r="A16" s="10"/>
      <c r="B16" s="7" t="s">
        <v>25</v>
      </c>
      <c r="C16" s="12">
        <v>67</v>
      </c>
      <c r="D16" s="12">
        <v>58</v>
      </c>
      <c r="E16" s="12">
        <v>45</v>
      </c>
      <c r="F16" s="49">
        <f>AVERAGE(C16:E16)</f>
        <v>56.666666666666664</v>
      </c>
      <c r="G16" s="12"/>
      <c r="H16" s="110"/>
      <c r="I16" s="110"/>
      <c r="J16" s="110"/>
    </row>
    <row r="17" spans="1:11" x14ac:dyDescent="0.25">
      <c r="A17" s="10"/>
      <c r="B17" s="7" t="s">
        <v>87</v>
      </c>
      <c r="C17" s="12">
        <v>33</v>
      </c>
      <c r="D17" s="12">
        <v>26</v>
      </c>
      <c r="E17" s="12">
        <v>24</v>
      </c>
      <c r="F17" s="49">
        <f>SUM(C17:E17)</f>
        <v>83</v>
      </c>
      <c r="H17" s="110"/>
      <c r="I17" s="110"/>
      <c r="J17" s="110"/>
    </row>
    <row r="18" spans="1:11" x14ac:dyDescent="0.25">
      <c r="A18" s="13"/>
      <c r="F18" s="48"/>
    </row>
    <row r="19" spans="1:11" ht="15.75" thickBot="1" x14ac:dyDescent="0.3">
      <c r="A19" s="14" t="s">
        <v>88</v>
      </c>
      <c r="B19" s="15"/>
      <c r="C19" s="16">
        <f>+C12+C16</f>
        <v>106</v>
      </c>
      <c r="D19" s="16">
        <f t="shared" ref="D19:F19" si="1">+D12+D16</f>
        <v>65</v>
      </c>
      <c r="E19" s="16">
        <f t="shared" si="1"/>
        <v>55</v>
      </c>
      <c r="F19" s="50">
        <f t="shared" si="1"/>
        <v>112.66666666666666</v>
      </c>
    </row>
    <row r="20" spans="1:11" ht="15.75" thickTop="1" x14ac:dyDescent="0.25">
      <c r="A20" s="94" t="s">
        <v>89</v>
      </c>
      <c r="B20" s="51"/>
      <c r="C20" s="52"/>
      <c r="D20" s="52"/>
      <c r="E20" s="52"/>
      <c r="F20" s="53"/>
    </row>
    <row r="21" spans="1:11" x14ac:dyDescent="0.25">
      <c r="A21" s="94" t="s">
        <v>27</v>
      </c>
      <c r="E21" s="94"/>
    </row>
    <row r="22" spans="1:11" ht="15.75" customHeight="1" x14ac:dyDescent="0.25"/>
    <row r="23" spans="1:11" x14ac:dyDescent="0.25">
      <c r="A23" s="181" t="s">
        <v>28</v>
      </c>
      <c r="B23" s="181"/>
      <c r="C23" s="181"/>
      <c r="D23" s="181"/>
      <c r="E23" s="181"/>
    </row>
    <row r="24" spans="1:11" x14ac:dyDescent="0.25">
      <c r="A24" s="180" t="s">
        <v>29</v>
      </c>
      <c r="B24" s="180"/>
      <c r="C24" s="180"/>
      <c r="D24" s="180"/>
      <c r="E24" s="180"/>
    </row>
    <row r="25" spans="1:11" x14ac:dyDescent="0.25">
      <c r="A25" s="2" t="s">
        <v>30</v>
      </c>
      <c r="B25" s="5" t="s">
        <v>31</v>
      </c>
      <c r="C25" s="17"/>
      <c r="D25" s="17"/>
      <c r="E25" s="17"/>
    </row>
    <row r="27" spans="1:11" ht="15.75" thickBot="1" x14ac:dyDescent="0.3">
      <c r="A27" s="8" t="s">
        <v>9</v>
      </c>
      <c r="B27" s="9" t="s">
        <v>11</v>
      </c>
      <c r="C27" s="9" t="s">
        <v>12</v>
      </c>
      <c r="D27" s="9" t="s">
        <v>13</v>
      </c>
      <c r="E27" s="9" t="s">
        <v>51</v>
      </c>
      <c r="K27" s="1" t="s">
        <v>93</v>
      </c>
    </row>
    <row r="28" spans="1:11" x14ac:dyDescent="0.25">
      <c r="A28" s="18" t="s">
        <v>23</v>
      </c>
    </row>
    <row r="29" spans="1:11" x14ac:dyDescent="0.25">
      <c r="A29" s="19" t="s">
        <v>24</v>
      </c>
      <c r="B29" s="20">
        <v>179383.59999999998</v>
      </c>
      <c r="C29" s="69">
        <v>1187610</v>
      </c>
      <c r="D29" s="69">
        <v>1174945</v>
      </c>
      <c r="E29" s="44">
        <f>SUM(B29:D29)</f>
        <v>2541938.6</v>
      </c>
    </row>
    <row r="30" spans="1:11" x14ac:dyDescent="0.25">
      <c r="A30" s="18" t="s">
        <v>123</v>
      </c>
      <c r="B30" s="20">
        <v>97350</v>
      </c>
      <c r="C30" s="69">
        <v>214250</v>
      </c>
      <c r="D30" s="69">
        <v>325370</v>
      </c>
      <c r="E30" s="44">
        <f>SUM(B30:D30)</f>
        <v>636970</v>
      </c>
    </row>
    <row r="31" spans="1:11" x14ac:dyDescent="0.25">
      <c r="A31" s="18"/>
      <c r="C31" s="44"/>
      <c r="D31" s="44"/>
      <c r="E31" s="44"/>
    </row>
    <row r="32" spans="1:11" ht="15.75" thickBot="1" x14ac:dyDescent="0.3">
      <c r="A32" s="14" t="s">
        <v>26</v>
      </c>
      <c r="B32" s="22">
        <f>SUM(B29:B31)</f>
        <v>276733.59999999998</v>
      </c>
      <c r="C32" s="23">
        <f t="shared" ref="C32:D32" si="2">SUM(C29:C31)</f>
        <v>1401860</v>
      </c>
      <c r="D32" s="23">
        <f t="shared" si="2"/>
        <v>1500315</v>
      </c>
      <c r="E32" s="24">
        <f>SUM(E29:E30)</f>
        <v>3178908.6</v>
      </c>
      <c r="F32" s="20"/>
    </row>
    <row r="33" spans="1:7" ht="15.75" thickTop="1" x14ac:dyDescent="0.25">
      <c r="A33" s="94" t="s">
        <v>32</v>
      </c>
    </row>
    <row r="35" spans="1:7" x14ac:dyDescent="0.25">
      <c r="A35" s="180" t="s">
        <v>33</v>
      </c>
      <c r="B35" s="180"/>
      <c r="C35" s="180"/>
      <c r="D35" s="180"/>
      <c r="E35" s="180"/>
    </row>
    <row r="36" spans="1:7" x14ac:dyDescent="0.25">
      <c r="A36" s="180" t="s">
        <v>29</v>
      </c>
      <c r="B36" s="180"/>
      <c r="C36" s="180"/>
      <c r="D36" s="180"/>
      <c r="E36" s="180"/>
      <c r="G36" s="20"/>
    </row>
    <row r="37" spans="1:7" x14ac:dyDescent="0.25">
      <c r="A37" s="2" t="s">
        <v>30</v>
      </c>
      <c r="B37" s="3" t="s">
        <v>31</v>
      </c>
      <c r="C37" s="17"/>
      <c r="D37" s="17"/>
      <c r="E37" s="17"/>
    </row>
    <row r="39" spans="1:7" ht="15.75" thickBot="1" x14ac:dyDescent="0.3">
      <c r="A39" s="8" t="s">
        <v>34</v>
      </c>
      <c r="B39" s="9" t="s">
        <v>11</v>
      </c>
      <c r="C39" s="9" t="s">
        <v>12</v>
      </c>
      <c r="D39" s="9" t="s">
        <v>13</v>
      </c>
      <c r="E39" s="9" t="s">
        <v>51</v>
      </c>
    </row>
    <row r="40" spans="1:7" ht="15.95" customHeight="1" x14ac:dyDescent="0.25">
      <c r="A40" s="7" t="s">
        <v>35</v>
      </c>
      <c r="B40" s="108">
        <v>0</v>
      </c>
      <c r="C40" s="108">
        <v>986110</v>
      </c>
      <c r="D40" s="108">
        <v>944945</v>
      </c>
      <c r="E40" s="105">
        <f t="shared" ref="E40:E56" si="3">SUM(B40:D40)</f>
        <v>1931055</v>
      </c>
    </row>
    <row r="41" spans="1:7" x14ac:dyDescent="0.25">
      <c r="A41" s="7" t="s">
        <v>36</v>
      </c>
      <c r="B41" s="108">
        <v>0</v>
      </c>
      <c r="C41" s="108">
        <v>0</v>
      </c>
      <c r="D41" s="108">
        <v>0</v>
      </c>
      <c r="E41" s="105">
        <f t="shared" si="3"/>
        <v>0</v>
      </c>
    </row>
    <row r="42" spans="1:7" x14ac:dyDescent="0.25">
      <c r="A42" s="7" t="s">
        <v>37</v>
      </c>
      <c r="B42" s="108">
        <v>135060</v>
      </c>
      <c r="C42" s="108">
        <v>201500</v>
      </c>
      <c r="D42" s="108">
        <v>424400</v>
      </c>
      <c r="E42" s="105">
        <f t="shared" si="3"/>
        <v>760960</v>
      </c>
    </row>
    <row r="43" spans="1:7" x14ac:dyDescent="0.25">
      <c r="A43" s="7" t="s">
        <v>38</v>
      </c>
      <c r="B43" s="108">
        <v>0</v>
      </c>
      <c r="C43" s="108">
        <v>0</v>
      </c>
      <c r="D43" s="108">
        <v>0</v>
      </c>
      <c r="E43" s="105">
        <f t="shared" si="3"/>
        <v>0</v>
      </c>
    </row>
    <row r="44" spans="1:7" x14ac:dyDescent="0.25">
      <c r="A44" s="7" t="s">
        <v>39</v>
      </c>
      <c r="B44" s="108">
        <v>0</v>
      </c>
      <c r="C44" s="108">
        <v>0</v>
      </c>
      <c r="D44" s="108">
        <v>0</v>
      </c>
      <c r="E44" s="105">
        <f t="shared" si="3"/>
        <v>0</v>
      </c>
    </row>
    <row r="45" spans="1:7" x14ac:dyDescent="0.25">
      <c r="A45" s="7" t="s">
        <v>68</v>
      </c>
      <c r="B45" s="108">
        <v>38183.599999999999</v>
      </c>
      <c r="C45" s="108">
        <v>0</v>
      </c>
      <c r="D45" s="108">
        <v>0</v>
      </c>
      <c r="E45" s="105">
        <f t="shared" si="3"/>
        <v>38183.599999999999</v>
      </c>
    </row>
    <row r="46" spans="1:7" x14ac:dyDescent="0.25">
      <c r="A46" s="7" t="s">
        <v>69</v>
      </c>
      <c r="B46" s="108">
        <v>0</v>
      </c>
      <c r="C46" s="108">
        <v>0</v>
      </c>
      <c r="D46" s="108">
        <v>0</v>
      </c>
      <c r="E46" s="105">
        <f t="shared" si="3"/>
        <v>0</v>
      </c>
    </row>
    <row r="47" spans="1:7" x14ac:dyDescent="0.25">
      <c r="A47" s="7" t="s">
        <v>70</v>
      </c>
      <c r="B47" s="108">
        <v>0</v>
      </c>
      <c r="C47" s="105">
        <v>0</v>
      </c>
      <c r="D47" s="105">
        <v>0</v>
      </c>
      <c r="E47" s="105">
        <f t="shared" si="3"/>
        <v>0</v>
      </c>
    </row>
    <row r="48" spans="1:7" x14ac:dyDescent="0.25">
      <c r="A48" s="7" t="s">
        <v>71</v>
      </c>
      <c r="B48" s="108">
        <v>97350</v>
      </c>
      <c r="C48" s="108">
        <v>214250</v>
      </c>
      <c r="D48" s="108">
        <v>130970</v>
      </c>
      <c r="E48" s="105">
        <f t="shared" si="3"/>
        <v>442570</v>
      </c>
    </row>
    <row r="49" spans="1:5" x14ac:dyDescent="0.25">
      <c r="A49" s="7" t="s">
        <v>72</v>
      </c>
      <c r="B49" s="108">
        <v>0</v>
      </c>
      <c r="C49" s="108">
        <v>0</v>
      </c>
      <c r="D49" s="105">
        <v>0</v>
      </c>
      <c r="E49" s="105">
        <f t="shared" si="3"/>
        <v>0</v>
      </c>
    </row>
    <row r="50" spans="1:5" x14ac:dyDescent="0.25">
      <c r="A50" s="7" t="s">
        <v>73</v>
      </c>
      <c r="B50" s="108">
        <v>0</v>
      </c>
      <c r="C50" s="108">
        <v>0</v>
      </c>
      <c r="D50" s="108">
        <v>0</v>
      </c>
      <c r="E50" s="105">
        <f t="shared" si="3"/>
        <v>0</v>
      </c>
    </row>
    <row r="51" spans="1:5" x14ac:dyDescent="0.25">
      <c r="A51" s="7" t="s">
        <v>104</v>
      </c>
      <c r="B51" s="108">
        <v>6140</v>
      </c>
      <c r="C51" s="108">
        <v>0</v>
      </c>
      <c r="D51" s="108">
        <v>0</v>
      </c>
      <c r="E51" s="105">
        <f t="shared" si="3"/>
        <v>6140</v>
      </c>
    </row>
    <row r="52" spans="1:5" x14ac:dyDescent="0.25">
      <c r="A52" s="7" t="s">
        <v>105</v>
      </c>
      <c r="B52" s="108">
        <v>0</v>
      </c>
      <c r="C52" s="108">
        <v>0</v>
      </c>
      <c r="D52" s="108">
        <v>0</v>
      </c>
      <c r="E52" s="105">
        <f t="shared" si="3"/>
        <v>0</v>
      </c>
    </row>
    <row r="53" spans="1:5" x14ac:dyDescent="0.25">
      <c r="A53" s="7" t="s">
        <v>106</v>
      </c>
      <c r="B53" s="108">
        <v>0</v>
      </c>
      <c r="C53" s="108">
        <v>0</v>
      </c>
      <c r="D53" s="108">
        <v>0</v>
      </c>
      <c r="E53" s="105">
        <f t="shared" si="3"/>
        <v>0</v>
      </c>
    </row>
    <row r="54" spans="1:5" x14ac:dyDescent="0.25">
      <c r="A54" s="7" t="s">
        <v>107</v>
      </c>
      <c r="B54" s="108">
        <v>0</v>
      </c>
      <c r="C54" s="108">
        <v>0</v>
      </c>
      <c r="D54" s="108">
        <v>0</v>
      </c>
      <c r="E54" s="105">
        <f t="shared" si="3"/>
        <v>0</v>
      </c>
    </row>
    <row r="55" spans="1:5" x14ac:dyDescent="0.25">
      <c r="A55" s="7" t="s">
        <v>108</v>
      </c>
      <c r="B55" s="108"/>
      <c r="C55" s="108"/>
      <c r="D55" s="108"/>
      <c r="E55" s="105">
        <f t="shared" si="3"/>
        <v>0</v>
      </c>
    </row>
    <row r="56" spans="1:5" x14ac:dyDescent="0.25">
      <c r="A56" s="7" t="s">
        <v>90</v>
      </c>
      <c r="B56" s="108"/>
      <c r="C56" s="108"/>
      <c r="D56" s="108"/>
      <c r="E56" s="105">
        <f t="shared" si="3"/>
        <v>0</v>
      </c>
    </row>
    <row r="57" spans="1:5" x14ac:dyDescent="0.25">
      <c r="B57" s="21"/>
      <c r="C57" s="21"/>
      <c r="D57" s="21"/>
      <c r="E57" s="20"/>
    </row>
    <row r="58" spans="1:5" ht="15.75" thickBot="1" x14ac:dyDescent="0.3">
      <c r="A58" s="14" t="s">
        <v>26</v>
      </c>
      <c r="B58" s="23">
        <f>SUM(B40:B57)</f>
        <v>276733.59999999998</v>
      </c>
      <c r="C58" s="23">
        <f>SUM(C40:C57)</f>
        <v>1401860</v>
      </c>
      <c r="D58" s="23">
        <f>SUM(D40:D57)</f>
        <v>1500315</v>
      </c>
      <c r="E58" s="24">
        <f>SUM(E40:E57)</f>
        <v>3178908.6</v>
      </c>
    </row>
    <row r="59" spans="1:5" ht="15.75" thickTop="1" x14ac:dyDescent="0.25">
      <c r="A59" s="94" t="s">
        <v>32</v>
      </c>
    </row>
    <row r="61" spans="1:5" x14ac:dyDescent="0.25">
      <c r="A61" s="180" t="s">
        <v>40</v>
      </c>
      <c r="B61" s="180"/>
      <c r="C61" s="180"/>
      <c r="D61" s="180"/>
      <c r="E61" s="180"/>
    </row>
    <row r="62" spans="1:5" x14ac:dyDescent="0.25">
      <c r="A62" s="180" t="s">
        <v>41</v>
      </c>
      <c r="B62" s="180"/>
      <c r="C62" s="180"/>
      <c r="D62" s="180"/>
      <c r="E62" s="180"/>
    </row>
    <row r="63" spans="1:5" x14ac:dyDescent="0.25">
      <c r="A63" s="2" t="s">
        <v>30</v>
      </c>
      <c r="B63" s="25" t="s">
        <v>31</v>
      </c>
      <c r="C63" s="17"/>
      <c r="D63" s="17"/>
      <c r="E63" s="17"/>
    </row>
    <row r="65" spans="1:14" ht="15.75" thickBot="1" x14ac:dyDescent="0.3">
      <c r="A65" s="134" t="s">
        <v>34</v>
      </c>
      <c r="B65" s="135" t="s">
        <v>11</v>
      </c>
      <c r="C65" s="135" t="s">
        <v>12</v>
      </c>
      <c r="D65" s="135" t="s">
        <v>13</v>
      </c>
      <c r="E65" s="135" t="s">
        <v>51</v>
      </c>
    </row>
    <row r="66" spans="1:14" x14ac:dyDescent="0.25">
      <c r="A66" s="136" t="s">
        <v>118</v>
      </c>
      <c r="B66" s="108">
        <v>14181878.75</v>
      </c>
      <c r="C66" s="108">
        <f>+B72</f>
        <v>13905145.15</v>
      </c>
      <c r="D66" s="108">
        <f>+C72</f>
        <v>12503285.15</v>
      </c>
      <c r="E66" s="108">
        <f>B66</f>
        <v>14181878.75</v>
      </c>
    </row>
    <row r="67" spans="1:14" x14ac:dyDescent="0.25">
      <c r="A67" s="136" t="s">
        <v>42</v>
      </c>
      <c r="B67" s="108">
        <v>0</v>
      </c>
      <c r="C67" s="108">
        <v>0</v>
      </c>
      <c r="D67" s="108">
        <v>0</v>
      </c>
      <c r="E67" s="108">
        <f>SUM(B67:D67)</f>
        <v>0</v>
      </c>
    </row>
    <row r="68" spans="1:14" x14ac:dyDescent="0.25">
      <c r="A68" s="136"/>
      <c r="B68" s="108">
        <v>0</v>
      </c>
      <c r="C68" s="108">
        <v>0</v>
      </c>
      <c r="D68" s="108">
        <v>0</v>
      </c>
      <c r="E68" s="108">
        <f>SUM(B68:D68)</f>
        <v>0</v>
      </c>
    </row>
    <row r="69" spans="1:14" x14ac:dyDescent="0.25">
      <c r="A69" s="137" t="s">
        <v>43</v>
      </c>
      <c r="B69" s="138">
        <f>B67+B66+B68</f>
        <v>14181878.75</v>
      </c>
      <c r="C69" s="138">
        <f t="shared" ref="C69:E69" si="4">C67+C66+C68</f>
        <v>13905145.15</v>
      </c>
      <c r="D69" s="138">
        <f t="shared" si="4"/>
        <v>12503285.15</v>
      </c>
      <c r="E69" s="138">
        <f t="shared" si="4"/>
        <v>14181878.75</v>
      </c>
    </row>
    <row r="70" spans="1:14" x14ac:dyDescent="0.25">
      <c r="A70" s="139" t="s">
        <v>44</v>
      </c>
      <c r="B70" s="140">
        <f>B58</f>
        <v>276733.59999999998</v>
      </c>
      <c r="C70" s="140">
        <f t="shared" ref="C70:E70" si="5">C58</f>
        <v>1401860</v>
      </c>
      <c r="D70" s="140">
        <f t="shared" si="5"/>
        <v>1500315</v>
      </c>
      <c r="E70" s="140">
        <f t="shared" si="5"/>
        <v>3178908.6</v>
      </c>
    </row>
    <row r="71" spans="1:14" x14ac:dyDescent="0.25">
      <c r="A71" s="141" t="s">
        <v>102</v>
      </c>
      <c r="B71" s="108"/>
      <c r="C71" s="108"/>
      <c r="D71" s="108"/>
      <c r="E71" s="108">
        <f>SUM(B71:D71)</f>
        <v>0</v>
      </c>
    </row>
    <row r="72" spans="1:14" x14ac:dyDescent="0.25">
      <c r="A72" s="137" t="s">
        <v>45</v>
      </c>
      <c r="B72" s="138">
        <f>+B69-B70-B71</f>
        <v>13905145.15</v>
      </c>
      <c r="C72" s="138">
        <f>+C69-C70-C71</f>
        <v>12503285.15</v>
      </c>
      <c r="D72" s="138">
        <f t="shared" ref="D72:E72" si="6">+D69-D70-D71</f>
        <v>11002970.15</v>
      </c>
      <c r="E72" s="138">
        <f t="shared" si="6"/>
        <v>11002970.15</v>
      </c>
    </row>
    <row r="73" spans="1:14" ht="15.75" thickBot="1" x14ac:dyDescent="0.3">
      <c r="A73" s="142"/>
      <c r="B73" s="142"/>
      <c r="C73" s="142"/>
      <c r="D73" s="142"/>
      <c r="E73" s="142"/>
    </row>
    <row r="74" spans="1:14" ht="15.75" thickTop="1" x14ac:dyDescent="0.25">
      <c r="A74" s="94" t="s">
        <v>46</v>
      </c>
    </row>
    <row r="75" spans="1:14" x14ac:dyDescent="0.25">
      <c r="A75" s="94"/>
      <c r="D75" s="20"/>
      <c r="L75" s="20"/>
      <c r="M75" s="20"/>
      <c r="N75" s="20"/>
    </row>
    <row r="76" spans="1:14" x14ac:dyDescent="0.25">
      <c r="D76" s="20"/>
    </row>
    <row r="78" spans="1:14" x14ac:dyDescent="0.25">
      <c r="A78" s="7" t="s">
        <v>111</v>
      </c>
      <c r="B78" s="20"/>
    </row>
  </sheetData>
  <mergeCells count="9">
    <mergeCell ref="A36:E36"/>
    <mergeCell ref="A61:E61"/>
    <mergeCell ref="A62:E62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7" orientation="portrait" useFirstPageNumber="1" r:id="rId1"/>
  <headerFooter>
    <oddFooter>&amp;L&amp;R&amp;"-,Negrita"&amp;12&amp;P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4" workbookViewId="0">
      <selection activeCell="D56" sqref="D56"/>
    </sheetView>
  </sheetViews>
  <sheetFormatPr baseColWidth="10" defaultColWidth="12.85546875" defaultRowHeight="15" x14ac:dyDescent="0.25"/>
  <cols>
    <col min="1" max="1" width="42.5703125" style="7" customWidth="1"/>
    <col min="2" max="2" width="13.140625" style="1" bestFit="1" customWidth="1"/>
    <col min="3" max="3" width="13.85546875" style="1" bestFit="1" customWidth="1"/>
    <col min="4" max="4" width="14.140625" style="1" bestFit="1" customWidth="1"/>
    <col min="5" max="5" width="14.42578125" style="1" bestFit="1" customWidth="1"/>
    <col min="6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96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  <c r="F7" s="180"/>
    </row>
    <row r="8" spans="1:7" x14ac:dyDescent="0.25">
      <c r="A8" s="180" t="s">
        <v>8</v>
      </c>
      <c r="B8" s="180"/>
      <c r="C8" s="180"/>
      <c r="D8" s="180"/>
      <c r="E8" s="180"/>
      <c r="F8" s="180"/>
    </row>
    <row r="10" spans="1:7" ht="15.75" thickBot="1" x14ac:dyDescent="0.3">
      <c r="A10" s="8" t="s">
        <v>9</v>
      </c>
      <c r="B10" s="9" t="s">
        <v>10</v>
      </c>
      <c r="C10" s="9" t="s">
        <v>17</v>
      </c>
      <c r="D10" s="9" t="s">
        <v>18</v>
      </c>
      <c r="E10" s="9" t="s">
        <v>19</v>
      </c>
      <c r="F10" s="9" t="s">
        <v>54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11">
        <v>0</v>
      </c>
      <c r="D12" s="111">
        <v>233</v>
      </c>
      <c r="E12" s="111">
        <f>145+167+88</f>
        <v>400</v>
      </c>
      <c r="F12" s="111">
        <f>SUM(C12:E12)</f>
        <v>633</v>
      </c>
    </row>
    <row r="13" spans="1:7" x14ac:dyDescent="0.25">
      <c r="A13" s="10" t="s">
        <v>84</v>
      </c>
      <c r="B13" s="12" t="s">
        <v>25</v>
      </c>
      <c r="C13" s="122"/>
      <c r="D13" s="122"/>
      <c r="E13" s="122"/>
      <c r="F13" s="111">
        <f>SUM(C13:E13)</f>
        <v>0</v>
      </c>
    </row>
    <row r="14" spans="1:7" x14ac:dyDescent="0.25">
      <c r="A14" s="13"/>
      <c r="C14" s="112"/>
      <c r="D14" s="112"/>
      <c r="E14" s="112"/>
      <c r="F14" s="112"/>
    </row>
    <row r="15" spans="1:7" ht="15.75" thickBot="1" x14ac:dyDescent="0.3">
      <c r="A15" s="14" t="s">
        <v>54</v>
      </c>
      <c r="B15" s="15"/>
      <c r="C15" s="113">
        <f t="shared" ref="C15:E15" si="0">SUM(C12:C14)</f>
        <v>0</v>
      </c>
      <c r="D15" s="113">
        <f t="shared" si="0"/>
        <v>233</v>
      </c>
      <c r="E15" s="113">
        <f t="shared" si="0"/>
        <v>400</v>
      </c>
      <c r="F15" s="113">
        <f>SUM(F12:F14)</f>
        <v>633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85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60</v>
      </c>
      <c r="B22" s="180"/>
      <c r="C22" s="180"/>
      <c r="D22" s="180"/>
      <c r="E22" s="180"/>
    </row>
    <row r="24" spans="1:13" ht="15.75" thickBot="1" x14ac:dyDescent="0.3">
      <c r="A24" s="8" t="s">
        <v>9</v>
      </c>
      <c r="B24" s="9" t="s">
        <v>17</v>
      </c>
      <c r="C24" s="9" t="s">
        <v>18</v>
      </c>
      <c r="D24" s="9" t="s">
        <v>19</v>
      </c>
      <c r="E24" s="9" t="s">
        <v>54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05">
        <f>390000</f>
        <v>390000</v>
      </c>
      <c r="C26" s="105">
        <v>0</v>
      </c>
      <c r="D26" s="105">
        <v>3245285.79</v>
      </c>
      <c r="E26" s="111">
        <f>SUM(B26:D26)</f>
        <v>3635285.79</v>
      </c>
    </row>
    <row r="27" spans="1:13" x14ac:dyDescent="0.25">
      <c r="A27" s="10" t="s">
        <v>84</v>
      </c>
      <c r="B27" s="111"/>
      <c r="C27" s="111"/>
      <c r="D27" s="111"/>
      <c r="E27" s="111">
        <f>SUM(B27:D27)</f>
        <v>0</v>
      </c>
    </row>
    <row r="28" spans="1:13" x14ac:dyDescent="0.25">
      <c r="A28" s="18"/>
      <c r="B28" s="111"/>
      <c r="C28" s="112"/>
      <c r="D28" s="112"/>
      <c r="E28" s="112"/>
    </row>
    <row r="29" spans="1:13" ht="15.75" thickBot="1" x14ac:dyDescent="0.3">
      <c r="A29" s="14" t="s">
        <v>54</v>
      </c>
      <c r="B29" s="113">
        <f t="shared" ref="B29:E29" si="1">SUM(B26:B28)</f>
        <v>390000</v>
      </c>
      <c r="C29" s="113">
        <f t="shared" si="1"/>
        <v>0</v>
      </c>
      <c r="D29" s="113">
        <f t="shared" si="1"/>
        <v>3245285.79</v>
      </c>
      <c r="E29" s="113">
        <f t="shared" si="1"/>
        <v>3635285.79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80"/>
    </row>
    <row r="36" spans="1:13" ht="15.75" thickBot="1" x14ac:dyDescent="0.3">
      <c r="A36" s="8" t="s">
        <v>34</v>
      </c>
      <c r="B36" s="9" t="s">
        <v>17</v>
      </c>
      <c r="C36" s="9" t="s">
        <v>18</v>
      </c>
      <c r="D36" s="9" t="s">
        <v>19</v>
      </c>
      <c r="E36" s="9" t="s">
        <v>54</v>
      </c>
    </row>
    <row r="37" spans="1:13" x14ac:dyDescent="0.25">
      <c r="A37" s="47"/>
      <c r="B37" s="123"/>
      <c r="C37" s="123"/>
      <c r="D37" s="123"/>
      <c r="E37" s="123"/>
    </row>
    <row r="38" spans="1:13" x14ac:dyDescent="0.25">
      <c r="A38" s="7" t="s">
        <v>77</v>
      </c>
      <c r="B38" s="111">
        <v>0</v>
      </c>
      <c r="C38" s="111">
        <v>0</v>
      </c>
      <c r="D38" s="111">
        <v>1410000</v>
      </c>
      <c r="E38" s="110">
        <f>SUM(B38:D38)</f>
        <v>1410000</v>
      </c>
    </row>
    <row r="39" spans="1:13" x14ac:dyDescent="0.25">
      <c r="A39" s="7" t="s">
        <v>78</v>
      </c>
      <c r="B39" s="111">
        <v>0</v>
      </c>
      <c r="C39" s="111">
        <v>0</v>
      </c>
      <c r="D39" s="111">
        <v>0</v>
      </c>
      <c r="E39" s="110">
        <f t="shared" ref="E39:E42" si="2">SUM(B39:D39)</f>
        <v>0</v>
      </c>
    </row>
    <row r="40" spans="1:13" ht="15.95" customHeight="1" x14ac:dyDescent="0.25">
      <c r="A40" s="7" t="s">
        <v>79</v>
      </c>
      <c r="B40" s="111">
        <v>0</v>
      </c>
      <c r="C40" s="111">
        <v>0</v>
      </c>
      <c r="D40" s="111">
        <v>260000</v>
      </c>
      <c r="E40" s="110">
        <f t="shared" si="2"/>
        <v>260000</v>
      </c>
    </row>
    <row r="41" spans="1:13" x14ac:dyDescent="0.25">
      <c r="A41" s="7" t="s">
        <v>80</v>
      </c>
      <c r="B41" s="111">
        <v>0</v>
      </c>
      <c r="C41" s="111">
        <v>0</v>
      </c>
      <c r="D41" s="111">
        <v>1575285.79</v>
      </c>
      <c r="E41" s="110">
        <f t="shared" si="2"/>
        <v>1575285.79</v>
      </c>
    </row>
    <row r="42" spans="1:13" x14ac:dyDescent="0.25">
      <c r="A42" s="7" t="s">
        <v>81</v>
      </c>
      <c r="B42" s="111">
        <v>390000</v>
      </c>
      <c r="C42" s="111">
        <v>0</v>
      </c>
      <c r="D42" s="111">
        <v>0</v>
      </c>
      <c r="E42" s="110">
        <f t="shared" si="2"/>
        <v>390000</v>
      </c>
    </row>
    <row r="43" spans="1:13" x14ac:dyDescent="0.25">
      <c r="B43" s="111"/>
      <c r="C43" s="112"/>
      <c r="D43" s="112"/>
      <c r="E43" s="112"/>
    </row>
    <row r="44" spans="1:13" ht="15.75" thickBot="1" x14ac:dyDescent="0.3">
      <c r="A44" s="14" t="s">
        <v>54</v>
      </c>
      <c r="B44" s="128">
        <f t="shared" ref="B44:D44" si="3">SUM(B38:B43)</f>
        <v>390000</v>
      </c>
      <c r="C44" s="128">
        <f t="shared" si="3"/>
        <v>0</v>
      </c>
      <c r="D44" s="128">
        <f t="shared" si="3"/>
        <v>3245285.79</v>
      </c>
      <c r="E44" s="128">
        <f>SUM(E38:E43)</f>
        <v>3635285.79</v>
      </c>
    </row>
    <row r="45" spans="1:13" ht="15.75" thickTop="1" x14ac:dyDescent="0.25">
      <c r="A45" s="71" t="s">
        <v>49</v>
      </c>
    </row>
    <row r="47" spans="1:13" x14ac:dyDescent="0.25">
      <c r="A47" s="189" t="s">
        <v>40</v>
      </c>
      <c r="B47" s="189"/>
      <c r="C47" s="189"/>
      <c r="D47" s="189"/>
      <c r="E47" s="189"/>
      <c r="F47" s="132"/>
    </row>
    <row r="48" spans="1:13" x14ac:dyDescent="0.25">
      <c r="A48" s="189" t="s">
        <v>41</v>
      </c>
      <c r="B48" s="189"/>
      <c r="C48" s="189"/>
      <c r="D48" s="189"/>
      <c r="E48" s="189"/>
      <c r="F48" s="132"/>
    </row>
    <row r="49" spans="1:6" x14ac:dyDescent="0.25">
      <c r="A49" s="189" t="s">
        <v>60</v>
      </c>
      <c r="B49" s="189"/>
      <c r="C49" s="189"/>
      <c r="D49" s="189"/>
      <c r="E49" s="189"/>
      <c r="F49" s="132"/>
    </row>
    <row r="50" spans="1:6" x14ac:dyDescent="0.25">
      <c r="A50" s="152"/>
      <c r="B50" s="136"/>
      <c r="C50" s="136"/>
      <c r="D50" s="136"/>
      <c r="E50" s="136"/>
      <c r="F50" s="136"/>
    </row>
    <row r="51" spans="1:6" ht="15.75" thickBot="1" x14ac:dyDescent="0.3">
      <c r="A51" s="134" t="s">
        <v>34</v>
      </c>
      <c r="B51" s="135" t="s">
        <v>17</v>
      </c>
      <c r="C51" s="135" t="s">
        <v>18</v>
      </c>
      <c r="D51" s="135" t="s">
        <v>19</v>
      </c>
      <c r="E51" s="135" t="s">
        <v>54</v>
      </c>
      <c r="F51" s="136"/>
    </row>
    <row r="52" spans="1:6" x14ac:dyDescent="0.25">
      <c r="A52" s="136" t="s">
        <v>118</v>
      </c>
      <c r="B52" s="175">
        <f>'Prevención 2T'!E57</f>
        <v>1189557.5</v>
      </c>
      <c r="C52" s="175">
        <f t="shared" ref="C52:D52" si="4">B57</f>
        <v>799557.5</v>
      </c>
      <c r="D52" s="175">
        <f t="shared" si="4"/>
        <v>799557.5</v>
      </c>
      <c r="E52" s="175">
        <f>B52</f>
        <v>1189557.5</v>
      </c>
      <c r="F52" s="136"/>
    </row>
    <row r="53" spans="1:6" x14ac:dyDescent="0.25">
      <c r="A53" s="136" t="s">
        <v>42</v>
      </c>
      <c r="B53" s="175">
        <v>0</v>
      </c>
      <c r="C53" s="175">
        <v>0</v>
      </c>
      <c r="D53" s="175">
        <v>0</v>
      </c>
      <c r="E53" s="126">
        <f>SUM(B53:D53)</f>
        <v>0</v>
      </c>
      <c r="F53" s="136"/>
    </row>
    <row r="54" spans="1:6" x14ac:dyDescent="0.25">
      <c r="A54" s="137" t="s">
        <v>43</v>
      </c>
      <c r="B54" s="176">
        <f t="shared" ref="B54:D54" si="5">+B52+B53</f>
        <v>1189557.5</v>
      </c>
      <c r="C54" s="176">
        <f t="shared" si="5"/>
        <v>799557.5</v>
      </c>
      <c r="D54" s="176">
        <f t="shared" si="5"/>
        <v>799557.5</v>
      </c>
      <c r="E54" s="176">
        <f>+E52+E53</f>
        <v>1189557.5</v>
      </c>
      <c r="F54" s="136"/>
    </row>
    <row r="55" spans="1:6" x14ac:dyDescent="0.25">
      <c r="A55" s="141" t="s">
        <v>44</v>
      </c>
      <c r="B55" s="175">
        <f>B44</f>
        <v>390000</v>
      </c>
      <c r="C55" s="175">
        <f t="shared" ref="C55:E55" si="6">C44</f>
        <v>0</v>
      </c>
      <c r="D55" s="175">
        <f t="shared" si="6"/>
        <v>3245285.79</v>
      </c>
      <c r="E55" s="175">
        <f t="shared" si="6"/>
        <v>3635285.79</v>
      </c>
      <c r="F55" s="136"/>
    </row>
    <row r="56" spans="1:6" ht="16.5" customHeight="1" x14ac:dyDescent="0.25">
      <c r="A56" s="141"/>
      <c r="B56" s="175"/>
      <c r="C56" s="175"/>
      <c r="D56" s="175"/>
      <c r="E56" s="175">
        <f>SUM(B56:D56)</f>
        <v>0</v>
      </c>
      <c r="F56" s="163"/>
    </row>
    <row r="57" spans="1:6" x14ac:dyDescent="0.25">
      <c r="A57" s="137" t="s">
        <v>45</v>
      </c>
      <c r="B57" s="176">
        <f t="shared" ref="B57:D57" si="7">+B54-B55-B56</f>
        <v>799557.5</v>
      </c>
      <c r="C57" s="176">
        <f t="shared" si="7"/>
        <v>799557.5</v>
      </c>
      <c r="D57" s="176">
        <f t="shared" si="7"/>
        <v>-2445728.29</v>
      </c>
      <c r="E57" s="176">
        <f>+E54-E55-E56</f>
        <v>-2445728.29</v>
      </c>
      <c r="F57" s="136"/>
    </row>
    <row r="58" spans="1:6" ht="15.75" thickBot="1" x14ac:dyDescent="0.3">
      <c r="A58" s="142"/>
      <c r="B58" s="142"/>
      <c r="C58" s="142"/>
      <c r="D58" s="142"/>
      <c r="E58" s="142"/>
      <c r="F58" s="136"/>
    </row>
    <row r="59" spans="1:6" ht="15.75" thickTop="1" x14ac:dyDescent="0.25">
      <c r="A59" s="174" t="s">
        <v>46</v>
      </c>
      <c r="B59" s="136"/>
      <c r="C59" s="136"/>
      <c r="D59" s="136"/>
      <c r="E59" s="136"/>
      <c r="F59" s="136"/>
    </row>
    <row r="60" spans="1:6" x14ac:dyDescent="0.25">
      <c r="A60" s="1"/>
      <c r="D60" s="20"/>
    </row>
    <row r="61" spans="1:6" x14ac:dyDescent="0.25">
      <c r="D61" s="20"/>
    </row>
    <row r="63" spans="1:6" x14ac:dyDescent="0.25">
      <c r="A63" s="7" t="s">
        <v>111</v>
      </c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6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4" workbookViewId="0">
      <selection activeCell="H56" sqref="H56"/>
    </sheetView>
  </sheetViews>
  <sheetFormatPr baseColWidth="10" defaultColWidth="12.85546875" defaultRowHeight="15" x14ac:dyDescent="0.25"/>
  <cols>
    <col min="1" max="1" width="42.5703125" style="7" customWidth="1"/>
    <col min="2" max="2" width="18.7109375" style="1" customWidth="1"/>
    <col min="3" max="3" width="14.140625" style="1" customWidth="1"/>
    <col min="4" max="4" width="13.85546875" style="1" customWidth="1"/>
    <col min="5" max="5" width="19.28515625" style="1" customWidth="1"/>
    <col min="6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97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  <c r="F7" s="180"/>
    </row>
    <row r="8" spans="1:7" x14ac:dyDescent="0.25">
      <c r="A8" s="180" t="s">
        <v>8</v>
      </c>
      <c r="B8" s="180"/>
      <c r="C8" s="180"/>
      <c r="D8" s="180"/>
      <c r="E8" s="180"/>
      <c r="F8" s="180"/>
    </row>
    <row r="10" spans="1:7" ht="15.75" thickBot="1" x14ac:dyDescent="0.3">
      <c r="A10" s="8" t="s">
        <v>9</v>
      </c>
      <c r="B10" s="9" t="s">
        <v>10</v>
      </c>
      <c r="C10" s="9" t="s">
        <v>20</v>
      </c>
      <c r="D10" s="9" t="s">
        <v>47</v>
      </c>
      <c r="E10" s="9" t="s">
        <v>22</v>
      </c>
      <c r="F10" s="9" t="s">
        <v>55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12">
        <v>459</v>
      </c>
      <c r="D12" s="112">
        <v>510</v>
      </c>
      <c r="E12" s="112">
        <v>0</v>
      </c>
      <c r="F12" s="111">
        <f>SUM(C12:E12)</f>
        <v>969</v>
      </c>
    </row>
    <row r="13" spans="1:7" x14ac:dyDescent="0.25">
      <c r="A13" s="10" t="s">
        <v>84</v>
      </c>
      <c r="B13" s="12" t="s">
        <v>25</v>
      </c>
      <c r="C13" s="112"/>
      <c r="D13" s="112"/>
      <c r="E13" s="112"/>
      <c r="F13" s="111">
        <f>SUM(C13:E13)</f>
        <v>0</v>
      </c>
    </row>
    <row r="14" spans="1:7" x14ac:dyDescent="0.25">
      <c r="A14" s="13"/>
      <c r="C14" s="112"/>
      <c r="D14" s="112"/>
      <c r="E14" s="112"/>
      <c r="F14" s="112"/>
    </row>
    <row r="15" spans="1:7" ht="15.75" thickBot="1" x14ac:dyDescent="0.3">
      <c r="A15" s="14" t="s">
        <v>55</v>
      </c>
      <c r="B15" s="15"/>
      <c r="C15" s="113">
        <f t="shared" ref="C15:E15" si="0">SUM(C12:C14)</f>
        <v>459</v>
      </c>
      <c r="D15" s="113">
        <f t="shared" si="0"/>
        <v>510</v>
      </c>
      <c r="E15" s="113">
        <f t="shared" si="0"/>
        <v>0</v>
      </c>
      <c r="F15" s="113">
        <f>SUM(F12:F14)</f>
        <v>969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60</v>
      </c>
      <c r="B22" s="180"/>
      <c r="C22" s="180"/>
      <c r="D22" s="180"/>
      <c r="E22" s="180"/>
    </row>
    <row r="24" spans="1:13" ht="15.75" thickBot="1" x14ac:dyDescent="0.3">
      <c r="A24" s="8" t="s">
        <v>9</v>
      </c>
      <c r="B24" s="9" t="s">
        <v>20</v>
      </c>
      <c r="C24" s="9" t="s">
        <v>47</v>
      </c>
      <c r="D24" s="9" t="s">
        <v>22</v>
      </c>
      <c r="E24" s="9" t="s">
        <v>55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05">
        <v>2115000</v>
      </c>
      <c r="C26" s="105">
        <v>3146000</v>
      </c>
      <c r="D26" s="105">
        <v>2049500</v>
      </c>
      <c r="E26" s="105">
        <f>SUM(B26:D26)</f>
        <v>7310500</v>
      </c>
    </row>
    <row r="27" spans="1:13" x14ac:dyDescent="0.25">
      <c r="A27" s="10" t="s">
        <v>84</v>
      </c>
      <c r="B27" s="105"/>
      <c r="C27" s="105"/>
      <c r="D27" s="105"/>
      <c r="E27" s="105">
        <f>SUM(B27:D27)</f>
        <v>0</v>
      </c>
    </row>
    <row r="28" spans="1:13" x14ac:dyDescent="0.25">
      <c r="A28" s="18"/>
      <c r="B28" s="101"/>
      <c r="C28" s="101"/>
      <c r="D28" s="101"/>
      <c r="E28" s="101"/>
    </row>
    <row r="29" spans="1:13" ht="15.75" thickBot="1" x14ac:dyDescent="0.3">
      <c r="A29" s="14" t="s">
        <v>55</v>
      </c>
      <c r="B29" s="106">
        <f t="shared" ref="B29:E29" si="1">SUM(B26:B28)</f>
        <v>2115000</v>
      </c>
      <c r="C29" s="106">
        <f t="shared" si="1"/>
        <v>3146000</v>
      </c>
      <c r="D29" s="106">
        <f t="shared" si="1"/>
        <v>2049500</v>
      </c>
      <c r="E29" s="106">
        <f t="shared" si="1"/>
        <v>7310500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80"/>
    </row>
    <row r="36" spans="1:13" ht="15.75" thickBot="1" x14ac:dyDescent="0.3">
      <c r="A36" s="8" t="s">
        <v>34</v>
      </c>
      <c r="B36" s="9" t="s">
        <v>20</v>
      </c>
      <c r="C36" s="9" t="s">
        <v>21</v>
      </c>
      <c r="D36" s="9" t="s">
        <v>22</v>
      </c>
      <c r="E36" s="9" t="s">
        <v>55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">
        <v>2115000</v>
      </c>
      <c r="C38" s="1">
        <v>2896000</v>
      </c>
      <c r="D38" s="1">
        <v>1909500</v>
      </c>
      <c r="E38" s="105">
        <f>SUM(B38:D38)</f>
        <v>6920500</v>
      </c>
    </row>
    <row r="39" spans="1:13" x14ac:dyDescent="0.25">
      <c r="A39" s="7" t="s">
        <v>78</v>
      </c>
      <c r="B39" s="1">
        <v>0</v>
      </c>
      <c r="C39" s="1">
        <v>0</v>
      </c>
      <c r="D39" s="1">
        <v>0</v>
      </c>
      <c r="E39" s="105">
        <f t="shared" ref="E39:E42" si="2">SUM(B39:D39)</f>
        <v>0</v>
      </c>
    </row>
    <row r="40" spans="1:13" ht="15.95" customHeight="1" x14ac:dyDescent="0.25">
      <c r="A40" s="7" t="s">
        <v>79</v>
      </c>
      <c r="B40" s="1">
        <v>0</v>
      </c>
      <c r="C40" s="1">
        <v>250000</v>
      </c>
      <c r="D40" s="1">
        <v>140000</v>
      </c>
      <c r="E40" s="105">
        <f t="shared" si="2"/>
        <v>390000</v>
      </c>
    </row>
    <row r="41" spans="1:13" x14ac:dyDescent="0.25">
      <c r="A41" s="7" t="s">
        <v>80</v>
      </c>
      <c r="B41" s="1">
        <v>0</v>
      </c>
      <c r="C41" s="1">
        <v>0</v>
      </c>
      <c r="D41" s="1">
        <v>0</v>
      </c>
      <c r="E41" s="105">
        <f t="shared" si="2"/>
        <v>0</v>
      </c>
    </row>
    <row r="42" spans="1:13" x14ac:dyDescent="0.25">
      <c r="A42" s="7" t="s">
        <v>81</v>
      </c>
      <c r="B42" s="1">
        <v>0</v>
      </c>
      <c r="C42" s="1">
        <v>0</v>
      </c>
      <c r="D42" s="1">
        <v>0</v>
      </c>
      <c r="E42" s="105">
        <f t="shared" si="2"/>
        <v>0</v>
      </c>
    </row>
    <row r="43" spans="1:13" x14ac:dyDescent="0.25">
      <c r="B43" s="101"/>
      <c r="C43" s="101"/>
      <c r="D43" s="101"/>
      <c r="E43" s="101"/>
    </row>
    <row r="44" spans="1:13" ht="15.75" thickBot="1" x14ac:dyDescent="0.3">
      <c r="A44" s="14" t="s">
        <v>55</v>
      </c>
      <c r="B44" s="107">
        <f t="shared" ref="B44:D44" si="3">SUM(B38:B43)</f>
        <v>2115000</v>
      </c>
      <c r="C44" s="107">
        <f t="shared" si="3"/>
        <v>3146000</v>
      </c>
      <c r="D44" s="107">
        <f t="shared" si="3"/>
        <v>2049500</v>
      </c>
      <c r="E44" s="107">
        <f>SUM(E38:E43)</f>
        <v>7310500</v>
      </c>
    </row>
    <row r="45" spans="1:13" ht="15.75" thickTop="1" x14ac:dyDescent="0.25">
      <c r="A45" s="71" t="s">
        <v>49</v>
      </c>
    </row>
    <row r="47" spans="1:13" x14ac:dyDescent="0.25">
      <c r="A47" s="189" t="s">
        <v>40</v>
      </c>
      <c r="B47" s="189"/>
      <c r="C47" s="189"/>
      <c r="D47" s="189"/>
      <c r="E47" s="189"/>
    </row>
    <row r="48" spans="1:13" x14ac:dyDescent="0.25">
      <c r="A48" s="189" t="s">
        <v>41</v>
      </c>
      <c r="B48" s="189"/>
      <c r="C48" s="189"/>
      <c r="D48" s="189"/>
      <c r="E48" s="189"/>
    </row>
    <row r="49" spans="1:6" x14ac:dyDescent="0.25">
      <c r="A49" s="189" t="s">
        <v>60</v>
      </c>
      <c r="B49" s="189"/>
      <c r="C49" s="189"/>
      <c r="D49" s="189"/>
      <c r="E49" s="189"/>
    </row>
    <row r="50" spans="1:6" x14ac:dyDescent="0.25">
      <c r="A50" s="152"/>
      <c r="B50" s="136"/>
      <c r="C50" s="136"/>
      <c r="D50" s="136"/>
      <c r="E50" s="136"/>
    </row>
    <row r="51" spans="1:6" ht="15.75" thickBot="1" x14ac:dyDescent="0.3">
      <c r="A51" s="134" t="s">
        <v>34</v>
      </c>
      <c r="B51" s="135" t="s">
        <v>20</v>
      </c>
      <c r="C51" s="135" t="s">
        <v>21</v>
      </c>
      <c r="D51" s="135" t="s">
        <v>22</v>
      </c>
      <c r="E51" s="135" t="s">
        <v>55</v>
      </c>
    </row>
    <row r="52" spans="1:6" x14ac:dyDescent="0.25">
      <c r="A52" s="136" t="s">
        <v>118</v>
      </c>
      <c r="B52" s="177">
        <f>'Prevención 3T'!E57</f>
        <v>-2445728.29</v>
      </c>
      <c r="C52" s="177">
        <f>B57</f>
        <v>-4560728.29</v>
      </c>
      <c r="D52" s="177">
        <f>C57</f>
        <v>-8657315.7899999991</v>
      </c>
      <c r="E52" s="108">
        <f>B52</f>
        <v>-2445728.29</v>
      </c>
    </row>
    <row r="53" spans="1:6" x14ac:dyDescent="0.25">
      <c r="A53" s="136" t="s">
        <v>42</v>
      </c>
      <c r="B53" s="177"/>
      <c r="C53" s="177"/>
      <c r="D53" s="177">
        <v>11267030</v>
      </c>
      <c r="E53" s="108">
        <f>SUM(B53:D53)</f>
        <v>11267030</v>
      </c>
    </row>
    <row r="54" spans="1:6" x14ac:dyDescent="0.25">
      <c r="A54" s="137" t="s">
        <v>43</v>
      </c>
      <c r="B54" s="138">
        <f t="shared" ref="B54:D54" si="4">+B52+B53</f>
        <v>-2445728.29</v>
      </c>
      <c r="C54" s="138">
        <f t="shared" si="4"/>
        <v>-4560728.29</v>
      </c>
      <c r="D54" s="138">
        <f t="shared" si="4"/>
        <v>2609714.2100000009</v>
      </c>
      <c r="E54" s="138">
        <f>+E52+E53</f>
        <v>8821301.7100000009</v>
      </c>
    </row>
    <row r="55" spans="1:6" x14ac:dyDescent="0.25">
      <c r="A55" s="141" t="s">
        <v>83</v>
      </c>
      <c r="B55" s="177">
        <f>B44</f>
        <v>2115000</v>
      </c>
      <c r="C55" s="177">
        <f t="shared" ref="C55:E55" si="5">C44</f>
        <v>3146000</v>
      </c>
      <c r="D55" s="177">
        <f t="shared" si="5"/>
        <v>2049500</v>
      </c>
      <c r="E55" s="177">
        <f t="shared" si="5"/>
        <v>7310500</v>
      </c>
    </row>
    <row r="56" spans="1:6" ht="16.5" customHeight="1" x14ac:dyDescent="0.25">
      <c r="A56" s="141" t="s">
        <v>116</v>
      </c>
      <c r="B56" s="108"/>
      <c r="C56" s="108">
        <v>950587.5</v>
      </c>
      <c r="D56" s="108"/>
      <c r="E56" s="108">
        <f>SUM(B56:D56)</f>
        <v>950587.5</v>
      </c>
      <c r="F56" s="20"/>
    </row>
    <row r="57" spans="1:6" x14ac:dyDescent="0.25">
      <c r="A57" s="137" t="s">
        <v>45</v>
      </c>
      <c r="B57" s="138">
        <f t="shared" ref="B57:D57" si="6">+B54-B55-B56</f>
        <v>-4560728.29</v>
      </c>
      <c r="C57" s="138">
        <f>+C54-C55-C56</f>
        <v>-8657315.7899999991</v>
      </c>
      <c r="D57" s="138">
        <f t="shared" si="6"/>
        <v>560214.21000000089</v>
      </c>
      <c r="E57" s="138">
        <f>+E54-E55-E56</f>
        <v>560214.21000000089</v>
      </c>
    </row>
    <row r="58" spans="1:6" ht="15.75" thickBot="1" x14ac:dyDescent="0.3">
      <c r="A58" s="142"/>
      <c r="B58" s="142"/>
      <c r="C58" s="142"/>
      <c r="D58" s="142"/>
      <c r="E58" s="142"/>
    </row>
    <row r="59" spans="1:6" ht="15.75" thickTop="1" x14ac:dyDescent="0.25">
      <c r="A59" s="174" t="s">
        <v>46</v>
      </c>
      <c r="B59" s="136"/>
      <c r="C59" s="136"/>
      <c r="D59" s="136"/>
      <c r="E59" s="13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120</v>
      </c>
    </row>
    <row r="63" spans="1:6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7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7" workbookViewId="0">
      <selection activeCell="A50" sqref="A50:D58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50</v>
      </c>
      <c r="B5" s="5" t="s">
        <v>98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</row>
    <row r="8" spans="1:7" x14ac:dyDescent="0.25">
      <c r="A8" s="180" t="s">
        <v>8</v>
      </c>
      <c r="B8" s="180"/>
      <c r="C8" s="180"/>
      <c r="D8" s="180"/>
      <c r="E8" s="180"/>
    </row>
    <row r="10" spans="1:7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59</v>
      </c>
    </row>
    <row r="11" spans="1:7" x14ac:dyDescent="0.25">
      <c r="A11" s="47"/>
      <c r="B11" s="70"/>
      <c r="C11" s="70"/>
      <c r="D11" s="70"/>
      <c r="E11" s="70"/>
    </row>
    <row r="12" spans="1:7" x14ac:dyDescent="0.25">
      <c r="A12" s="10" t="s">
        <v>74</v>
      </c>
      <c r="B12" s="12" t="s">
        <v>25</v>
      </c>
      <c r="C12" s="112">
        <f>'Prevención I T'!F12</f>
        <v>0</v>
      </c>
      <c r="D12" s="112">
        <f>'Prevención 2T'!F12</f>
        <v>114</v>
      </c>
      <c r="E12" s="111">
        <f>SUM(C12:D12)</f>
        <v>114</v>
      </c>
    </row>
    <row r="13" spans="1:7" x14ac:dyDescent="0.25">
      <c r="A13" s="10" t="s">
        <v>84</v>
      </c>
      <c r="B13" s="12" t="s">
        <v>25</v>
      </c>
      <c r="C13" s="112">
        <f>'Prevención I T'!F13</f>
        <v>0</v>
      </c>
      <c r="D13" s="112">
        <f>'Prevención 2T'!F13</f>
        <v>0</v>
      </c>
      <c r="E13" s="111">
        <f>SUM(C13:D13)</f>
        <v>0</v>
      </c>
    </row>
    <row r="14" spans="1:7" x14ac:dyDescent="0.25">
      <c r="A14" s="13"/>
      <c r="C14" s="112"/>
      <c r="D14" s="112"/>
      <c r="E14" s="112"/>
    </row>
    <row r="15" spans="1:7" ht="15.75" thickBot="1" x14ac:dyDescent="0.3">
      <c r="A15" s="14" t="s">
        <v>26</v>
      </c>
      <c r="B15" s="15"/>
      <c r="C15" s="113">
        <f t="shared" ref="C15:D15" si="0">SUM(C12:C14)</f>
        <v>0</v>
      </c>
      <c r="D15" s="113">
        <f t="shared" si="0"/>
        <v>114</v>
      </c>
      <c r="E15" s="113">
        <f>SUM(E12:E14)</f>
        <v>114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85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60</v>
      </c>
      <c r="B22" s="180"/>
      <c r="C22" s="180"/>
      <c r="D22" s="180"/>
      <c r="E22" s="17"/>
    </row>
    <row r="24" spans="1:13" ht="15.75" thickBot="1" x14ac:dyDescent="0.3">
      <c r="A24" s="8" t="s">
        <v>9</v>
      </c>
      <c r="B24" s="9" t="s">
        <v>51</v>
      </c>
      <c r="C24" s="9" t="s">
        <v>52</v>
      </c>
      <c r="D24" s="9" t="s">
        <v>59</v>
      </c>
    </row>
    <row r="25" spans="1:13" x14ac:dyDescent="0.25">
      <c r="A25" s="47"/>
      <c r="B25" s="70"/>
      <c r="C25" s="70"/>
      <c r="D25" s="70"/>
    </row>
    <row r="26" spans="1:13" x14ac:dyDescent="0.25">
      <c r="A26" s="10" t="s">
        <v>74</v>
      </c>
      <c r="B26" s="105">
        <f>'Prevención I T'!E26</f>
        <v>0</v>
      </c>
      <c r="C26" s="105">
        <f>'Prevención 2T'!E26</f>
        <v>494000</v>
      </c>
      <c r="D26" s="105">
        <f>SUM(B26:C26)</f>
        <v>494000</v>
      </c>
    </row>
    <row r="27" spans="1:13" x14ac:dyDescent="0.25">
      <c r="A27" s="10" t="s">
        <v>84</v>
      </c>
      <c r="B27" s="105">
        <f>'Prevención I T'!E27</f>
        <v>0</v>
      </c>
      <c r="C27" s="105">
        <f>'Prevención 2T'!E27</f>
        <v>0</v>
      </c>
      <c r="D27" s="105">
        <f>SUM(B27:C27)</f>
        <v>0</v>
      </c>
    </row>
    <row r="28" spans="1:13" x14ac:dyDescent="0.25">
      <c r="A28" s="18"/>
      <c r="B28" s="101"/>
      <c r="C28" s="101"/>
      <c r="D28" s="101"/>
    </row>
    <row r="29" spans="1:13" ht="15.75" thickBot="1" x14ac:dyDescent="0.3">
      <c r="A29" s="14" t="s">
        <v>26</v>
      </c>
      <c r="B29" s="106">
        <f t="shared" ref="B29:D29" si="1">SUM(B26:B28)</f>
        <v>0</v>
      </c>
      <c r="C29" s="106">
        <f t="shared" si="1"/>
        <v>494000</v>
      </c>
      <c r="D29" s="106">
        <f t="shared" si="1"/>
        <v>494000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7"/>
    </row>
    <row r="36" spans="1:13" ht="15.75" thickBot="1" x14ac:dyDescent="0.3">
      <c r="A36" s="8" t="s">
        <v>34</v>
      </c>
      <c r="B36" s="9" t="s">
        <v>51</v>
      </c>
      <c r="C36" s="9" t="s">
        <v>52</v>
      </c>
      <c r="D36" s="9" t="s">
        <v>59</v>
      </c>
    </row>
    <row r="37" spans="1:13" x14ac:dyDescent="0.25">
      <c r="A37" s="47"/>
      <c r="B37" s="70"/>
      <c r="C37" s="70"/>
      <c r="D37" s="70"/>
    </row>
    <row r="38" spans="1:13" x14ac:dyDescent="0.25">
      <c r="A38" s="7" t="s">
        <v>77</v>
      </c>
      <c r="B38" s="105">
        <f>'Prevención I T'!E38</f>
        <v>0</v>
      </c>
      <c r="C38" s="105">
        <f>'Prevención 2T'!E38</f>
        <v>494000</v>
      </c>
      <c r="D38" s="105">
        <f>SUM(B38:C38)</f>
        <v>494000</v>
      </c>
    </row>
    <row r="39" spans="1:13" x14ac:dyDescent="0.25">
      <c r="A39" s="7" t="s">
        <v>78</v>
      </c>
      <c r="B39" s="105">
        <f>'Prevención I T'!E39</f>
        <v>0</v>
      </c>
      <c r="C39" s="105">
        <f>'Prevención 2T'!E39</f>
        <v>0</v>
      </c>
      <c r="D39" s="105">
        <f t="shared" ref="D39:D42" si="2">SUM(B39:C39)</f>
        <v>0</v>
      </c>
    </row>
    <row r="40" spans="1:13" ht="15.95" customHeight="1" x14ac:dyDescent="0.25">
      <c r="A40" s="7" t="s">
        <v>79</v>
      </c>
      <c r="B40" s="105">
        <f>'Prevención I T'!E40</f>
        <v>0</v>
      </c>
      <c r="C40" s="105">
        <f>'Prevención 2T'!E40</f>
        <v>0</v>
      </c>
      <c r="D40" s="105">
        <f t="shared" si="2"/>
        <v>0</v>
      </c>
    </row>
    <row r="41" spans="1:13" x14ac:dyDescent="0.25">
      <c r="A41" s="7" t="s">
        <v>80</v>
      </c>
      <c r="B41" s="105">
        <f>'Prevención I T'!E41</f>
        <v>0</v>
      </c>
      <c r="C41" s="105">
        <f>'Prevención 2T'!E41</f>
        <v>0</v>
      </c>
      <c r="D41" s="105">
        <f t="shared" si="2"/>
        <v>0</v>
      </c>
    </row>
    <row r="42" spans="1:13" x14ac:dyDescent="0.25">
      <c r="A42" s="7" t="s">
        <v>81</v>
      </c>
      <c r="B42" s="105">
        <f>'Prevención I T'!E41</f>
        <v>0</v>
      </c>
      <c r="C42" s="105">
        <f>'Prevención 2T'!E42</f>
        <v>0</v>
      </c>
      <c r="D42" s="105">
        <f t="shared" si="2"/>
        <v>0</v>
      </c>
    </row>
    <row r="43" spans="1:13" x14ac:dyDescent="0.25">
      <c r="B43" s="101"/>
      <c r="C43" s="101"/>
      <c r="D43" s="101"/>
    </row>
    <row r="44" spans="1:13" ht="15.75" thickBot="1" x14ac:dyDescent="0.3">
      <c r="A44" s="14" t="s">
        <v>26</v>
      </c>
      <c r="B44" s="107">
        <f t="shared" ref="B44" si="3">SUM(B38:B43)</f>
        <v>0</v>
      </c>
      <c r="C44" s="107">
        <f>SUM(C38:C43)</f>
        <v>494000</v>
      </c>
      <c r="D44" s="107">
        <f>SUM(D38:D43)</f>
        <v>494000</v>
      </c>
    </row>
    <row r="45" spans="1:13" ht="15.75" thickTop="1" x14ac:dyDescent="0.25">
      <c r="A45" s="71" t="s">
        <v>49</v>
      </c>
    </row>
    <row r="47" spans="1:13" x14ac:dyDescent="0.25">
      <c r="A47" s="180" t="s">
        <v>40</v>
      </c>
      <c r="B47" s="180"/>
      <c r="C47" s="180"/>
      <c r="D47" s="180"/>
      <c r="E47" s="180"/>
    </row>
    <row r="48" spans="1:13" x14ac:dyDescent="0.25">
      <c r="A48" s="180" t="s">
        <v>41</v>
      </c>
      <c r="B48" s="180"/>
      <c r="C48" s="180"/>
      <c r="D48" s="180"/>
      <c r="E48" s="180"/>
    </row>
    <row r="49" spans="1:5" x14ac:dyDescent="0.25">
      <c r="A49" s="180" t="s">
        <v>60</v>
      </c>
      <c r="B49" s="180"/>
      <c r="C49" s="180"/>
      <c r="D49" s="180"/>
      <c r="E49" s="17"/>
    </row>
    <row r="50" spans="1:5" x14ac:dyDescent="0.25">
      <c r="A50" s="152"/>
      <c r="B50" s="136"/>
      <c r="C50" s="136"/>
      <c r="D50" s="136"/>
    </row>
    <row r="51" spans="1:5" ht="15.75" thickBot="1" x14ac:dyDescent="0.3">
      <c r="A51" s="134" t="s">
        <v>34</v>
      </c>
      <c r="B51" s="135" t="s">
        <v>51</v>
      </c>
      <c r="C51" s="135" t="s">
        <v>52</v>
      </c>
      <c r="D51" s="135" t="s">
        <v>59</v>
      </c>
    </row>
    <row r="52" spans="1:5" x14ac:dyDescent="0.25">
      <c r="A52" s="136" t="s">
        <v>118</v>
      </c>
      <c r="B52" s="178">
        <f>'Prevención I T'!E52</f>
        <v>950587.5</v>
      </c>
      <c r="C52" s="178">
        <f>'Prevención 2T'!E52</f>
        <v>950587.5</v>
      </c>
      <c r="D52" s="175">
        <f>B52</f>
        <v>950587.5</v>
      </c>
    </row>
    <row r="53" spans="1:5" x14ac:dyDescent="0.25">
      <c r="A53" s="136" t="s">
        <v>42</v>
      </c>
      <c r="B53" s="178">
        <f>'Prevención I T'!E53</f>
        <v>0</v>
      </c>
      <c r="C53" s="178">
        <f>'Prevención 2T'!E53</f>
        <v>732970</v>
      </c>
      <c r="D53" s="175">
        <f>SUM(B53:C53)</f>
        <v>732970</v>
      </c>
    </row>
    <row r="54" spans="1:5" x14ac:dyDescent="0.25">
      <c r="A54" s="137" t="s">
        <v>43</v>
      </c>
      <c r="B54" s="178">
        <f>'Prevención I T'!E54</f>
        <v>950587.5</v>
      </c>
      <c r="C54" s="178">
        <f>'Prevención 2T'!E54</f>
        <v>1683557.5</v>
      </c>
      <c r="D54" s="176">
        <f>+D52+D53</f>
        <v>1683557.5</v>
      </c>
    </row>
    <row r="55" spans="1:5" x14ac:dyDescent="0.25">
      <c r="A55" s="141" t="s">
        <v>83</v>
      </c>
      <c r="B55" s="178">
        <f>'Prevención I T'!E55</f>
        <v>0</v>
      </c>
      <c r="C55" s="178">
        <f>'Prevención 2T'!E55</f>
        <v>494000</v>
      </c>
      <c r="D55" s="175">
        <f>SUM(B55:C55)</f>
        <v>494000</v>
      </c>
    </row>
    <row r="56" spans="1:5" x14ac:dyDescent="0.25">
      <c r="A56" s="141" t="s">
        <v>116</v>
      </c>
      <c r="B56" s="178">
        <f>'Prevención I T'!E56</f>
        <v>0</v>
      </c>
      <c r="C56" s="178">
        <f>'Prevención 2T'!E56</f>
        <v>0</v>
      </c>
      <c r="D56" s="175">
        <f>SUM(B56:C56)</f>
        <v>0</v>
      </c>
      <c r="E56" s="20"/>
    </row>
    <row r="57" spans="1:5" x14ac:dyDescent="0.25">
      <c r="A57" s="137" t="s">
        <v>45</v>
      </c>
      <c r="B57" s="178">
        <f>'Prevención I T'!E57</f>
        <v>950587.5</v>
      </c>
      <c r="C57" s="178">
        <f>'Prevención 2T'!E57</f>
        <v>1189557.5</v>
      </c>
      <c r="D57" s="176">
        <f>+D54-D55-D56</f>
        <v>1189557.5</v>
      </c>
    </row>
    <row r="58" spans="1:5" ht="15.75" thickBot="1" x14ac:dyDescent="0.3">
      <c r="A58" s="142"/>
      <c r="B58" s="142"/>
      <c r="C58" s="142"/>
      <c r="D58" s="142"/>
    </row>
    <row r="59" spans="1:5" ht="15.75" thickTop="1" x14ac:dyDescent="0.25">
      <c r="A59" s="71" t="s">
        <v>46</v>
      </c>
    </row>
    <row r="60" spans="1:5" x14ac:dyDescent="0.25">
      <c r="A60" s="1"/>
      <c r="D60" s="20"/>
    </row>
    <row r="61" spans="1:5" x14ac:dyDescent="0.25">
      <c r="D61" s="20"/>
    </row>
    <row r="62" spans="1:5" x14ac:dyDescent="0.25">
      <c r="A62" s="7" t="s">
        <v>101</v>
      </c>
    </row>
    <row r="63" spans="1:5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D49"/>
    <mergeCell ref="A33:E33"/>
    <mergeCell ref="A47:E47"/>
    <mergeCell ref="A48:E48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0866141732283472" right="0.70866141732283472" top="0.74803149606299213" bottom="0.74803149606299213" header="0.31496062992125984" footer="0.31496062992125984"/>
  <pageSetup scale="64" firstPageNumber="28" orientation="portrait" useFirstPageNumber="1" r:id="rId1"/>
  <headerFooter>
    <oddFooter>&amp;R&amp;"-,Negrita"&amp;12&amp;P</oddFooter>
  </headerFooter>
  <ignoredErrors>
    <ignoredError sqref="D5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7" workbookViewId="0">
      <selection activeCell="A50" sqref="A50:F59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50</v>
      </c>
      <c r="B5" s="5" t="s">
        <v>99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</row>
    <row r="8" spans="1:7" x14ac:dyDescent="0.25">
      <c r="A8" s="180" t="s">
        <v>8</v>
      </c>
      <c r="B8" s="180"/>
      <c r="C8" s="180"/>
      <c r="D8" s="180"/>
      <c r="E8" s="180"/>
    </row>
    <row r="10" spans="1:7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12">
        <f>'Prevención I T'!F12</f>
        <v>0</v>
      </c>
      <c r="D12" s="112">
        <f>'Prevención 2T'!F12</f>
        <v>114</v>
      </c>
      <c r="E12" s="112">
        <f>'Prevención 3T'!F12</f>
        <v>633</v>
      </c>
      <c r="F12" s="111">
        <f>SUM(C12:E12)</f>
        <v>747</v>
      </c>
    </row>
    <row r="13" spans="1:7" x14ac:dyDescent="0.25">
      <c r="A13" s="10" t="s">
        <v>84</v>
      </c>
      <c r="B13" s="12" t="s">
        <v>25</v>
      </c>
      <c r="C13" s="112">
        <f>'Prevención I T'!F13</f>
        <v>0</v>
      </c>
      <c r="D13" s="112">
        <f>'Prevención 2T'!F13</f>
        <v>0</v>
      </c>
      <c r="E13" s="112">
        <f>'Prevención 3T'!F13</f>
        <v>0</v>
      </c>
      <c r="F13" s="111">
        <f>SUM(C13:E13)</f>
        <v>0</v>
      </c>
    </row>
    <row r="14" spans="1:7" x14ac:dyDescent="0.25">
      <c r="A14" s="13"/>
      <c r="C14" s="112"/>
      <c r="D14" s="112"/>
      <c r="E14" s="112"/>
      <c r="F14" s="112"/>
    </row>
    <row r="15" spans="1:7" ht="15.75" thickBot="1" x14ac:dyDescent="0.3">
      <c r="A15" s="14" t="s">
        <v>26</v>
      </c>
      <c r="B15" s="15"/>
      <c r="C15" s="113">
        <f t="shared" ref="C15:E15" si="0">SUM(C12:C14)</f>
        <v>0</v>
      </c>
      <c r="D15" s="113">
        <f t="shared" si="0"/>
        <v>114</v>
      </c>
      <c r="E15" s="113">
        <f t="shared" si="0"/>
        <v>633</v>
      </c>
      <c r="F15" s="113">
        <f>SUM(F12:F14)</f>
        <v>747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60</v>
      </c>
      <c r="B22" s="180"/>
      <c r="C22" s="180"/>
      <c r="D22" s="180"/>
      <c r="E22" s="180"/>
    </row>
    <row r="24" spans="1:13" ht="15.75" thickBot="1" x14ac:dyDescent="0.3">
      <c r="A24" s="8" t="s">
        <v>9</v>
      </c>
      <c r="B24" s="9" t="s">
        <v>51</v>
      </c>
      <c r="C24" s="9" t="s">
        <v>52</v>
      </c>
      <c r="D24" s="9" t="s">
        <v>54</v>
      </c>
      <c r="E24" s="9" t="s">
        <v>58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11">
        <f>'Prevención I T'!E26</f>
        <v>0</v>
      </c>
      <c r="C26" s="111">
        <f>'Prevención 2T'!E26</f>
        <v>494000</v>
      </c>
      <c r="D26" s="111">
        <f>'Prevención 3T'!E26</f>
        <v>3635285.79</v>
      </c>
      <c r="E26" s="111">
        <f>SUM(B26:D26)</f>
        <v>4129285.79</v>
      </c>
    </row>
    <row r="27" spans="1:13" x14ac:dyDescent="0.25">
      <c r="A27" s="10" t="s">
        <v>84</v>
      </c>
      <c r="B27" s="111">
        <f>'Prevención I T'!E27</f>
        <v>0</v>
      </c>
      <c r="C27" s="111">
        <f>'Prevención 2T'!E27</f>
        <v>0</v>
      </c>
      <c r="D27" s="111">
        <f>'Prevención 3T'!E27</f>
        <v>0</v>
      </c>
      <c r="E27" s="111">
        <f>SUM(B27:D27)</f>
        <v>0</v>
      </c>
    </row>
    <row r="28" spans="1:13" x14ac:dyDescent="0.25">
      <c r="A28" s="18"/>
      <c r="B28" s="112"/>
      <c r="C28" s="112"/>
      <c r="D28" s="112"/>
      <c r="E28" s="112"/>
    </row>
    <row r="29" spans="1:13" ht="15.75" thickBot="1" x14ac:dyDescent="0.3">
      <c r="A29" s="14" t="s">
        <v>26</v>
      </c>
      <c r="B29" s="113">
        <f t="shared" ref="B29:E29" si="1">SUM(B26:B28)</f>
        <v>0</v>
      </c>
      <c r="C29" s="113">
        <f t="shared" si="1"/>
        <v>494000</v>
      </c>
      <c r="D29" s="113">
        <f t="shared" si="1"/>
        <v>3635285.79</v>
      </c>
      <c r="E29" s="113">
        <f t="shared" si="1"/>
        <v>4129285.79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80"/>
    </row>
    <row r="36" spans="1:13" ht="15.75" thickBot="1" x14ac:dyDescent="0.3">
      <c r="A36" s="8" t="s">
        <v>34</v>
      </c>
      <c r="B36" s="9" t="s">
        <v>51</v>
      </c>
      <c r="C36" s="9" t="s">
        <v>52</v>
      </c>
      <c r="D36" s="9" t="s">
        <v>54</v>
      </c>
      <c r="E36" s="9" t="s">
        <v>58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11">
        <f>'Prevención I T'!E38</f>
        <v>0</v>
      </c>
      <c r="C38" s="111">
        <f>'Prevención 2T'!E38</f>
        <v>494000</v>
      </c>
      <c r="D38" s="111">
        <f>'Prevención 3T'!E38</f>
        <v>1410000</v>
      </c>
      <c r="E38" s="110">
        <f>SUM(B38:D38)</f>
        <v>1904000</v>
      </c>
    </row>
    <row r="39" spans="1:13" x14ac:dyDescent="0.25">
      <c r="A39" s="7" t="s">
        <v>78</v>
      </c>
      <c r="B39" s="111">
        <f>'Prevención I T'!E39</f>
        <v>0</v>
      </c>
      <c r="C39" s="111">
        <f>'Prevención 2T'!E39</f>
        <v>0</v>
      </c>
      <c r="D39" s="111">
        <f>'Prevención 3T'!E39</f>
        <v>0</v>
      </c>
      <c r="E39" s="110">
        <f t="shared" ref="E39:E42" si="2">SUM(B39:D39)</f>
        <v>0</v>
      </c>
    </row>
    <row r="40" spans="1:13" ht="15.95" customHeight="1" x14ac:dyDescent="0.25">
      <c r="A40" s="7" t="s">
        <v>79</v>
      </c>
      <c r="B40" s="111">
        <f>'Prevención I T'!E40</f>
        <v>0</v>
      </c>
      <c r="C40" s="111">
        <f>'Prevención 2T'!E40</f>
        <v>0</v>
      </c>
      <c r="D40" s="111">
        <f>'Prevención 3T'!E40</f>
        <v>260000</v>
      </c>
      <c r="E40" s="110">
        <f t="shared" si="2"/>
        <v>260000</v>
      </c>
    </row>
    <row r="41" spans="1:13" x14ac:dyDescent="0.25">
      <c r="A41" s="7" t="s">
        <v>80</v>
      </c>
      <c r="B41" s="111">
        <f>'Prevención I T'!E41</f>
        <v>0</v>
      </c>
      <c r="C41" s="111">
        <f>'Prevención 2T'!E41</f>
        <v>0</v>
      </c>
      <c r="D41" s="111">
        <f>'Prevención 3T'!E41</f>
        <v>1575285.79</v>
      </c>
      <c r="E41" s="110">
        <f t="shared" si="2"/>
        <v>1575285.79</v>
      </c>
    </row>
    <row r="42" spans="1:13" x14ac:dyDescent="0.25">
      <c r="A42" s="7" t="s">
        <v>81</v>
      </c>
      <c r="B42" s="111">
        <f>'Prevención I T'!E41</f>
        <v>0</v>
      </c>
      <c r="C42" s="111">
        <f>'Prevención 2T'!E42</f>
        <v>0</v>
      </c>
      <c r="D42" s="111">
        <f>'Prevención 3T'!E42</f>
        <v>390000</v>
      </c>
      <c r="E42" s="110">
        <f t="shared" si="2"/>
        <v>390000</v>
      </c>
    </row>
    <row r="43" spans="1:13" x14ac:dyDescent="0.25">
      <c r="B43" s="112"/>
      <c r="C43" s="112"/>
      <c r="D43" s="112"/>
      <c r="E43" s="112"/>
    </row>
    <row r="44" spans="1:13" ht="15.75" thickBot="1" x14ac:dyDescent="0.3">
      <c r="A44" s="14" t="s">
        <v>26</v>
      </c>
      <c r="B44" s="128">
        <f t="shared" ref="B44:D44" si="3">SUM(B38:B43)</f>
        <v>0</v>
      </c>
      <c r="C44" s="128">
        <f>SUM(C38:C43)</f>
        <v>494000</v>
      </c>
      <c r="D44" s="128">
        <f t="shared" si="3"/>
        <v>3635285.79</v>
      </c>
      <c r="E44" s="128">
        <f>SUM(E38:E43)</f>
        <v>4129285.79</v>
      </c>
    </row>
    <row r="45" spans="1:13" ht="15.75" thickTop="1" x14ac:dyDescent="0.25">
      <c r="A45" s="71" t="s">
        <v>49</v>
      </c>
    </row>
    <row r="47" spans="1:13" x14ac:dyDescent="0.25">
      <c r="A47" s="180" t="s">
        <v>40</v>
      </c>
      <c r="B47" s="180"/>
      <c r="C47" s="180"/>
      <c r="D47" s="180"/>
      <c r="E47" s="180"/>
    </row>
    <row r="48" spans="1:13" x14ac:dyDescent="0.25">
      <c r="A48" s="180" t="s">
        <v>41</v>
      </c>
      <c r="B48" s="180"/>
      <c r="C48" s="180"/>
      <c r="D48" s="180"/>
      <c r="E48" s="180"/>
    </row>
    <row r="49" spans="1:6" x14ac:dyDescent="0.25">
      <c r="A49" s="180" t="s">
        <v>60</v>
      </c>
      <c r="B49" s="180"/>
      <c r="C49" s="180"/>
      <c r="D49" s="180"/>
      <c r="E49" s="180"/>
    </row>
    <row r="50" spans="1:6" x14ac:dyDescent="0.25">
      <c r="A50" s="152"/>
      <c r="B50" s="136"/>
      <c r="C50" s="136"/>
      <c r="D50" s="136"/>
      <c r="E50" s="136"/>
      <c r="F50" s="136"/>
    </row>
    <row r="51" spans="1:6" ht="15.75" thickBot="1" x14ac:dyDescent="0.3">
      <c r="A51" s="134" t="s">
        <v>34</v>
      </c>
      <c r="B51" s="135" t="s">
        <v>51</v>
      </c>
      <c r="C51" s="135" t="s">
        <v>52</v>
      </c>
      <c r="D51" s="135" t="s">
        <v>54</v>
      </c>
      <c r="E51" s="135" t="s">
        <v>58</v>
      </c>
      <c r="F51" s="136"/>
    </row>
    <row r="52" spans="1:6" x14ac:dyDescent="0.25">
      <c r="A52" s="136" t="s">
        <v>118</v>
      </c>
      <c r="B52" s="178">
        <f>'Prevención I T'!E52</f>
        <v>950587.5</v>
      </c>
      <c r="C52" s="178">
        <f>'Prevención 2T'!E52</f>
        <v>950587.5</v>
      </c>
      <c r="D52" s="178">
        <f>'Prevención 3T'!E52</f>
        <v>1189557.5</v>
      </c>
      <c r="E52" s="175">
        <f>B52</f>
        <v>950587.5</v>
      </c>
      <c r="F52" s="136"/>
    </row>
    <row r="53" spans="1:6" x14ac:dyDescent="0.25">
      <c r="A53" s="136" t="s">
        <v>42</v>
      </c>
      <c r="B53" s="178">
        <f>'Prevención I T'!E53</f>
        <v>0</v>
      </c>
      <c r="C53" s="178">
        <f>'Prevención 2T'!E53</f>
        <v>732970</v>
      </c>
      <c r="D53" s="178">
        <f>'Prevención 3T'!E53</f>
        <v>0</v>
      </c>
      <c r="E53" s="175">
        <f>SUM(B53:D53)</f>
        <v>732970</v>
      </c>
      <c r="F53" s="136"/>
    </row>
    <row r="54" spans="1:6" x14ac:dyDescent="0.25">
      <c r="A54" s="137" t="s">
        <v>43</v>
      </c>
      <c r="B54" s="178">
        <f>'Prevención I T'!E54</f>
        <v>950587.5</v>
      </c>
      <c r="C54" s="178">
        <f>'Prevención 2T'!E54</f>
        <v>1683557.5</v>
      </c>
      <c r="D54" s="178">
        <f>'Prevención 3T'!E54</f>
        <v>1189557.5</v>
      </c>
      <c r="E54" s="176">
        <f>+E52+E53</f>
        <v>1683557.5</v>
      </c>
      <c r="F54" s="136"/>
    </row>
    <row r="55" spans="1:6" x14ac:dyDescent="0.25">
      <c r="A55" s="141" t="s">
        <v>83</v>
      </c>
      <c r="B55" s="178">
        <f>'Prevención I T'!E55</f>
        <v>0</v>
      </c>
      <c r="C55" s="178">
        <f>'Prevención 2T'!E55</f>
        <v>494000</v>
      </c>
      <c r="D55" s="178">
        <f>'Prevención 3T'!E55</f>
        <v>3635285.79</v>
      </c>
      <c r="E55" s="175">
        <f>SUM(B55:D55)</f>
        <v>4129285.79</v>
      </c>
      <c r="F55" s="136"/>
    </row>
    <row r="56" spans="1:6" x14ac:dyDescent="0.25">
      <c r="A56" s="141" t="s">
        <v>116</v>
      </c>
      <c r="B56" s="178">
        <f>'Prevención I T'!E56</f>
        <v>0</v>
      </c>
      <c r="C56" s="178">
        <f>'Prevención 2T'!E56</f>
        <v>0</v>
      </c>
      <c r="D56" s="178">
        <f>'Prevención 3T'!E56</f>
        <v>0</v>
      </c>
      <c r="E56" s="175">
        <f>SUM(B56:D56)</f>
        <v>0</v>
      </c>
      <c r="F56" s="163"/>
    </row>
    <row r="57" spans="1:6" x14ac:dyDescent="0.25">
      <c r="A57" s="137" t="s">
        <v>45</v>
      </c>
      <c r="B57" s="178">
        <f>'Prevención I T'!E57</f>
        <v>950587.5</v>
      </c>
      <c r="C57" s="178">
        <f>'Prevención 2T'!E57</f>
        <v>1189557.5</v>
      </c>
      <c r="D57" s="178">
        <f>'Prevención 3T'!E57</f>
        <v>-2445728.29</v>
      </c>
      <c r="E57" s="176">
        <f>+E54-E55-E56</f>
        <v>-2445728.29</v>
      </c>
      <c r="F57" s="136"/>
    </row>
    <row r="58" spans="1:6" ht="15.75" thickBot="1" x14ac:dyDescent="0.3">
      <c r="A58" s="142"/>
      <c r="B58" s="142"/>
      <c r="C58" s="142"/>
      <c r="D58" s="142"/>
      <c r="E58" s="142"/>
      <c r="F58" s="136"/>
    </row>
    <row r="59" spans="1:6" ht="15.75" thickTop="1" x14ac:dyDescent="0.25">
      <c r="A59" s="174" t="s">
        <v>46</v>
      </c>
      <c r="B59" s="136"/>
      <c r="C59" s="136"/>
      <c r="D59" s="136"/>
      <c r="E59" s="136"/>
      <c r="F59" s="13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111</v>
      </c>
    </row>
    <row r="63" spans="1:6" x14ac:dyDescent="0.25">
      <c r="B63" s="20"/>
      <c r="C63" s="20"/>
    </row>
    <row r="64" spans="1:6" x14ac:dyDescent="0.25">
      <c r="B64" s="71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1:E1"/>
    <mergeCell ref="A7:E7"/>
    <mergeCell ref="A8:E8"/>
    <mergeCell ref="A20:E20"/>
    <mergeCell ref="A21:E21"/>
    <mergeCell ref="A49:E49"/>
    <mergeCell ref="A34:E34"/>
    <mergeCell ref="A22:E22"/>
    <mergeCell ref="A33:E33"/>
    <mergeCell ref="A47:E47"/>
    <mergeCell ref="A48:E48"/>
    <mergeCell ref="A32:E32"/>
  </mergeCells>
  <pageMargins left="0.70866141732283472" right="0.70866141732283472" top="0.74803149606299213" bottom="0.74803149606299213" header="0.31496062992125984" footer="0.31496062992125984"/>
  <pageSetup scale="64" firstPageNumber="29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topLeftCell="A19" zoomScale="90" zoomScaleNormal="90" workbookViewId="0">
      <selection activeCell="F57" sqref="F57"/>
    </sheetView>
  </sheetViews>
  <sheetFormatPr baseColWidth="10" defaultColWidth="12.85546875" defaultRowHeight="15" x14ac:dyDescent="0.25"/>
  <cols>
    <col min="1" max="1" width="42.5703125" style="79" customWidth="1"/>
    <col min="2" max="3" width="13.140625" style="62" bestFit="1" customWidth="1"/>
    <col min="4" max="4" width="14.140625" style="62" bestFit="1" customWidth="1"/>
    <col min="5" max="5" width="22.85546875" style="62" customWidth="1"/>
    <col min="6" max="6" width="14.140625" style="62" bestFit="1" customWidth="1"/>
    <col min="7" max="8" width="13" style="62" bestFit="1" customWidth="1"/>
    <col min="9" max="16384" width="12.85546875" style="62"/>
  </cols>
  <sheetData>
    <row r="1" spans="1:7" x14ac:dyDescent="0.25">
      <c r="A1" s="186" t="s">
        <v>0</v>
      </c>
      <c r="B1" s="186"/>
      <c r="C1" s="186"/>
      <c r="D1" s="186"/>
      <c r="E1" s="186"/>
      <c r="F1" s="88"/>
      <c r="G1" s="88"/>
    </row>
    <row r="2" spans="1:7" x14ac:dyDescent="0.25">
      <c r="A2" s="72" t="s">
        <v>1</v>
      </c>
      <c r="B2" s="3" t="s">
        <v>92</v>
      </c>
      <c r="D2" s="89"/>
      <c r="E2" s="89"/>
    </row>
    <row r="3" spans="1:7" x14ac:dyDescent="0.25">
      <c r="A3" s="72" t="s">
        <v>2</v>
      </c>
      <c r="B3" s="74" t="s">
        <v>3</v>
      </c>
      <c r="C3" s="90"/>
      <c r="D3" s="90"/>
      <c r="E3" s="89"/>
    </row>
    <row r="4" spans="1:7" x14ac:dyDescent="0.25">
      <c r="A4" s="72" t="s">
        <v>4</v>
      </c>
      <c r="B4" s="73" t="s">
        <v>5</v>
      </c>
      <c r="C4" s="90"/>
      <c r="D4" s="90"/>
      <c r="E4" s="89"/>
    </row>
    <row r="5" spans="1:7" x14ac:dyDescent="0.25">
      <c r="A5" s="72" t="s">
        <v>50</v>
      </c>
      <c r="B5" s="75" t="s">
        <v>100</v>
      </c>
    </row>
    <row r="6" spans="1:7" x14ac:dyDescent="0.25">
      <c r="A6" s="72"/>
      <c r="B6" s="75"/>
    </row>
    <row r="7" spans="1:7" x14ac:dyDescent="0.25">
      <c r="A7" s="186" t="s">
        <v>7</v>
      </c>
      <c r="B7" s="186"/>
      <c r="C7" s="186"/>
      <c r="D7" s="186"/>
      <c r="E7" s="186"/>
      <c r="F7" s="186"/>
      <c r="G7" s="186"/>
    </row>
    <row r="8" spans="1:7" x14ac:dyDescent="0.25">
      <c r="A8" s="186" t="s">
        <v>8</v>
      </c>
      <c r="B8" s="186"/>
      <c r="C8" s="186"/>
      <c r="D8" s="186"/>
      <c r="E8" s="186"/>
      <c r="F8" s="186"/>
      <c r="G8" s="186"/>
    </row>
    <row r="10" spans="1:7" ht="15.75" thickBot="1" x14ac:dyDescent="0.3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 x14ac:dyDescent="0.25">
      <c r="A11" s="91"/>
      <c r="B11" s="92"/>
      <c r="C11" s="92"/>
      <c r="D11" s="92"/>
      <c r="E11" s="92"/>
      <c r="F11" s="92"/>
      <c r="G11" s="92"/>
    </row>
    <row r="12" spans="1:7" x14ac:dyDescent="0.25">
      <c r="A12" s="10" t="s">
        <v>74</v>
      </c>
      <c r="B12" s="79"/>
      <c r="C12" s="62">
        <f>'Prevención I T'!F12</f>
        <v>0</v>
      </c>
      <c r="D12" s="62">
        <f>'Prevención 2T'!F12</f>
        <v>114</v>
      </c>
      <c r="E12" s="62">
        <f>'Prevención 3T'!F12</f>
        <v>633</v>
      </c>
      <c r="F12" s="63">
        <f>'Prevención 4T'!F12</f>
        <v>969</v>
      </c>
      <c r="G12" s="63">
        <f>SUM(C12:F12)</f>
        <v>1716</v>
      </c>
    </row>
    <row r="13" spans="1:7" x14ac:dyDescent="0.25">
      <c r="A13" s="10" t="s">
        <v>84</v>
      </c>
      <c r="B13" s="67" t="s">
        <v>25</v>
      </c>
      <c r="C13" s="62">
        <f>'Prevención I T'!F13</f>
        <v>0</v>
      </c>
      <c r="D13" s="62">
        <f>'Prevención 2T'!F13</f>
        <v>0</v>
      </c>
      <c r="E13" s="62">
        <f>'Prevención 3T'!F13</f>
        <v>0</v>
      </c>
      <c r="F13" s="63">
        <f>'Prevención 4T'!F13</f>
        <v>0</v>
      </c>
      <c r="G13" s="63">
        <f>SUM(C13:F13)</f>
        <v>0</v>
      </c>
    </row>
    <row r="14" spans="1:7" x14ac:dyDescent="0.25">
      <c r="A14" s="81"/>
    </row>
    <row r="15" spans="1:7" ht="15.75" thickBot="1" x14ac:dyDescent="0.3">
      <c r="A15" s="82" t="s">
        <v>26</v>
      </c>
      <c r="B15" s="64"/>
      <c r="C15" s="65">
        <f t="shared" ref="C15:F15" si="0">SUM(C12:C14)</f>
        <v>0</v>
      </c>
      <c r="D15" s="65">
        <f t="shared" si="0"/>
        <v>114</v>
      </c>
      <c r="E15" s="65">
        <f t="shared" si="0"/>
        <v>633</v>
      </c>
      <c r="F15" s="65">
        <f t="shared" si="0"/>
        <v>969</v>
      </c>
      <c r="G15" s="65">
        <f>SUM(G12:G14)</f>
        <v>1716</v>
      </c>
    </row>
    <row r="16" spans="1:7" ht="15.75" thickTop="1" x14ac:dyDescent="0.25">
      <c r="A16" s="79" t="s">
        <v>48</v>
      </c>
    </row>
    <row r="17" spans="1:13" x14ac:dyDescent="0.25">
      <c r="A17" s="93" t="s">
        <v>63</v>
      </c>
    </row>
    <row r="18" spans="1:13" x14ac:dyDescent="0.25">
      <c r="A18" s="93" t="s">
        <v>62</v>
      </c>
    </row>
    <row r="20" spans="1:13" x14ac:dyDescent="0.25">
      <c r="A20" s="190" t="s">
        <v>28</v>
      </c>
      <c r="B20" s="190"/>
      <c r="C20" s="190"/>
      <c r="D20" s="190"/>
      <c r="E20" s="190"/>
      <c r="F20" s="190"/>
    </row>
    <row r="21" spans="1:13" x14ac:dyDescent="0.25">
      <c r="A21" s="186" t="s">
        <v>29</v>
      </c>
      <c r="B21" s="186"/>
      <c r="C21" s="186"/>
      <c r="D21" s="186"/>
      <c r="E21" s="186"/>
      <c r="F21" s="186"/>
    </row>
    <row r="22" spans="1:13" x14ac:dyDescent="0.25">
      <c r="A22" s="186" t="s">
        <v>60</v>
      </c>
      <c r="B22" s="186"/>
      <c r="C22" s="186"/>
      <c r="D22" s="186"/>
      <c r="E22" s="186"/>
      <c r="F22" s="186"/>
    </row>
    <row r="24" spans="1:13" ht="15.75" thickBot="1" x14ac:dyDescent="0.3">
      <c r="A24" s="76" t="s">
        <v>9</v>
      </c>
      <c r="B24" s="77" t="s">
        <v>51</v>
      </c>
      <c r="C24" s="77" t="s">
        <v>52</v>
      </c>
      <c r="D24" s="77" t="s">
        <v>54</v>
      </c>
      <c r="E24" s="77" t="s">
        <v>55</v>
      </c>
      <c r="F24" s="77" t="s">
        <v>57</v>
      </c>
    </row>
    <row r="25" spans="1:13" x14ac:dyDescent="0.25">
      <c r="A25" s="91"/>
      <c r="B25" s="92"/>
      <c r="C25" s="92"/>
      <c r="D25" s="92"/>
      <c r="E25" s="92"/>
      <c r="F25" s="92"/>
    </row>
    <row r="26" spans="1:13" x14ac:dyDescent="0.25">
      <c r="A26" s="10" t="s">
        <v>74</v>
      </c>
      <c r="B26" s="63">
        <f>'Prevención I T'!E26</f>
        <v>0</v>
      </c>
      <c r="C26" s="63">
        <f>'Prevención 2T'!E26</f>
        <v>494000</v>
      </c>
      <c r="D26" s="63">
        <f>'Prevención 3T'!E26</f>
        <v>3635285.79</v>
      </c>
      <c r="E26" s="63">
        <f>'Prevención 4T'!E26</f>
        <v>7310500</v>
      </c>
      <c r="F26" s="63">
        <f>SUM(B26:E26)</f>
        <v>11439785.789999999</v>
      </c>
    </row>
    <row r="27" spans="1:13" x14ac:dyDescent="0.25">
      <c r="A27" s="10" t="s">
        <v>84</v>
      </c>
      <c r="B27" s="63">
        <f>'Prevención I T'!E27</f>
        <v>0</v>
      </c>
      <c r="C27" s="63">
        <f>'Prevención 2T'!E27</f>
        <v>0</v>
      </c>
      <c r="D27" s="63">
        <f>'Prevención 3T'!E27</f>
        <v>0</v>
      </c>
      <c r="E27" s="63">
        <f>'Prevención 4T'!E27</f>
        <v>0</v>
      </c>
      <c r="F27" s="63">
        <f>SUM(B27:E27)</f>
        <v>0</v>
      </c>
    </row>
    <row r="28" spans="1:13" x14ac:dyDescent="0.25">
      <c r="A28" s="85"/>
    </row>
    <row r="29" spans="1:13" ht="15.75" thickBot="1" x14ac:dyDescent="0.3">
      <c r="A29" s="82" t="s">
        <v>26</v>
      </c>
      <c r="B29" s="65">
        <f t="shared" ref="B29:F29" si="1">SUM(B26:B28)</f>
        <v>0</v>
      </c>
      <c r="C29" s="65">
        <f t="shared" si="1"/>
        <v>494000</v>
      </c>
      <c r="D29" s="65">
        <f t="shared" si="1"/>
        <v>3635285.79</v>
      </c>
      <c r="E29" s="65">
        <f t="shared" si="1"/>
        <v>7310500</v>
      </c>
      <c r="F29" s="65">
        <f t="shared" si="1"/>
        <v>11439785.789999999</v>
      </c>
    </row>
    <row r="30" spans="1:13" ht="15.75" thickTop="1" x14ac:dyDescent="0.25">
      <c r="A30" s="79" t="s">
        <v>49</v>
      </c>
    </row>
    <row r="32" spans="1:13" x14ac:dyDescent="0.25">
      <c r="A32" s="191" t="s">
        <v>33</v>
      </c>
      <c r="B32" s="191"/>
      <c r="C32" s="191"/>
      <c r="D32" s="191"/>
      <c r="E32" s="191"/>
      <c r="F32" s="191"/>
      <c r="M32" s="63"/>
    </row>
    <row r="33" spans="1:13" x14ac:dyDescent="0.25">
      <c r="A33" s="186" t="s">
        <v>29</v>
      </c>
      <c r="B33" s="186"/>
      <c r="C33" s="186"/>
      <c r="D33" s="186"/>
      <c r="E33" s="186"/>
      <c r="F33" s="186"/>
      <c r="M33" s="63"/>
    </row>
    <row r="34" spans="1:13" x14ac:dyDescent="0.25">
      <c r="A34" s="186" t="s">
        <v>60</v>
      </c>
      <c r="B34" s="186"/>
      <c r="C34" s="186"/>
      <c r="D34" s="186"/>
      <c r="E34" s="186"/>
      <c r="F34" s="186"/>
    </row>
    <row r="36" spans="1:13" ht="15.75" thickBot="1" x14ac:dyDescent="0.3">
      <c r="A36" s="76" t="s">
        <v>34</v>
      </c>
      <c r="B36" s="77" t="s">
        <v>51</v>
      </c>
      <c r="C36" s="77" t="s">
        <v>52</v>
      </c>
      <c r="D36" s="77" t="s">
        <v>54</v>
      </c>
      <c r="E36" s="77" t="s">
        <v>55</v>
      </c>
      <c r="F36" s="77" t="s">
        <v>57</v>
      </c>
    </row>
    <row r="37" spans="1:13" x14ac:dyDescent="0.25">
      <c r="A37" s="91"/>
      <c r="B37" s="92"/>
      <c r="C37" s="92"/>
      <c r="D37" s="92"/>
      <c r="E37" s="92"/>
      <c r="F37" s="92"/>
    </row>
    <row r="38" spans="1:13" x14ac:dyDescent="0.25">
      <c r="A38" s="7" t="s">
        <v>77</v>
      </c>
      <c r="B38" s="99">
        <f>'Prevención I T'!E38</f>
        <v>0</v>
      </c>
      <c r="C38" s="99">
        <f>'Prevención 2T'!E38</f>
        <v>494000</v>
      </c>
      <c r="D38" s="99">
        <f>'Prevención 3T'!E38</f>
        <v>1410000</v>
      </c>
      <c r="E38" s="99">
        <f>'Prevención 4T'!E38</f>
        <v>6920500</v>
      </c>
      <c r="F38" s="124">
        <f>SUM(B38:E38)</f>
        <v>8824500</v>
      </c>
    </row>
    <row r="39" spans="1:13" x14ac:dyDescent="0.25">
      <c r="A39" s="7" t="s">
        <v>78</v>
      </c>
      <c r="B39" s="99">
        <f>'Prevención I T'!E39</f>
        <v>0</v>
      </c>
      <c r="C39" s="99">
        <f>'Prevención 2T'!E39</f>
        <v>0</v>
      </c>
      <c r="D39" s="99">
        <f>'Prevención 3T'!E39</f>
        <v>0</v>
      </c>
      <c r="E39" s="99">
        <f>'Prevención 4T'!E39</f>
        <v>0</v>
      </c>
      <c r="F39" s="124">
        <f t="shared" ref="F39:F42" si="2">SUM(B39:E39)</f>
        <v>0</v>
      </c>
    </row>
    <row r="40" spans="1:13" ht="15.95" customHeight="1" x14ac:dyDescent="0.25">
      <c r="A40" s="7" t="s">
        <v>79</v>
      </c>
      <c r="B40" s="99">
        <f>'Prevención I T'!E40</f>
        <v>0</v>
      </c>
      <c r="C40" s="99">
        <f>'Prevención 2T'!E40</f>
        <v>0</v>
      </c>
      <c r="D40" s="99">
        <f>'Prevención 3T'!E40</f>
        <v>260000</v>
      </c>
      <c r="E40" s="99">
        <f>'Prevención 4T'!E40</f>
        <v>390000</v>
      </c>
      <c r="F40" s="124">
        <f t="shared" si="2"/>
        <v>650000</v>
      </c>
    </row>
    <row r="41" spans="1:13" x14ac:dyDescent="0.25">
      <c r="A41" s="7" t="s">
        <v>80</v>
      </c>
      <c r="B41" s="99">
        <f>'Prevención I T'!E41</f>
        <v>0</v>
      </c>
      <c r="C41" s="99">
        <f>'Prevención 2T'!E41</f>
        <v>0</v>
      </c>
      <c r="D41" s="99">
        <f>'Prevención 3T'!E41</f>
        <v>1575285.79</v>
      </c>
      <c r="E41" s="99">
        <f>'Prevención 4T'!E41</f>
        <v>0</v>
      </c>
      <c r="F41" s="124">
        <f t="shared" si="2"/>
        <v>1575285.79</v>
      </c>
    </row>
    <row r="42" spans="1:13" x14ac:dyDescent="0.25">
      <c r="A42" s="7" t="s">
        <v>81</v>
      </c>
      <c r="B42" s="99">
        <f>'Prevención I T'!E42</f>
        <v>0</v>
      </c>
      <c r="C42" s="99">
        <f>'Prevención 2T'!E42</f>
        <v>0</v>
      </c>
      <c r="D42" s="99">
        <f>'Prevención 3T'!E42</f>
        <v>390000</v>
      </c>
      <c r="E42" s="99">
        <f>'Prevención 4T'!E42</f>
        <v>0</v>
      </c>
      <c r="F42" s="124">
        <f t="shared" si="2"/>
        <v>390000</v>
      </c>
    </row>
    <row r="43" spans="1:13" x14ac:dyDescent="0.25">
      <c r="B43" s="100"/>
      <c r="C43" s="100"/>
      <c r="D43" s="100"/>
      <c r="E43" s="100"/>
      <c r="F43" s="100"/>
    </row>
    <row r="44" spans="1:13" ht="15.75" thickBot="1" x14ac:dyDescent="0.3">
      <c r="A44" s="82" t="s">
        <v>26</v>
      </c>
      <c r="B44" s="103">
        <f t="shared" ref="B44:E44" si="3">SUM(B38:B43)</f>
        <v>0</v>
      </c>
      <c r="C44" s="103">
        <f>SUM(C38:C43)</f>
        <v>494000</v>
      </c>
      <c r="D44" s="66">
        <f t="shared" si="3"/>
        <v>3635285.79</v>
      </c>
      <c r="E44" s="66">
        <f t="shared" si="3"/>
        <v>7310500</v>
      </c>
      <c r="F44" s="66">
        <f>SUM(F38:F43)</f>
        <v>11439785.789999999</v>
      </c>
    </row>
    <row r="45" spans="1:13" ht="15.75" thickTop="1" x14ac:dyDescent="0.25">
      <c r="A45" s="79" t="s">
        <v>49</v>
      </c>
    </row>
    <row r="47" spans="1:13" x14ac:dyDescent="0.25">
      <c r="A47" s="186" t="s">
        <v>40</v>
      </c>
      <c r="B47" s="186"/>
      <c r="C47" s="186"/>
      <c r="D47" s="186"/>
      <c r="E47" s="186"/>
      <c r="F47" s="186"/>
    </row>
    <row r="48" spans="1:13" x14ac:dyDescent="0.25">
      <c r="A48" s="186" t="s">
        <v>41</v>
      </c>
      <c r="B48" s="186"/>
      <c r="C48" s="186"/>
      <c r="D48" s="186"/>
      <c r="E48" s="186"/>
      <c r="F48" s="186"/>
    </row>
    <row r="49" spans="1:6" x14ac:dyDescent="0.25">
      <c r="A49" s="186" t="s">
        <v>60</v>
      </c>
      <c r="B49" s="186"/>
      <c r="C49" s="186"/>
      <c r="D49" s="186"/>
      <c r="E49" s="186"/>
      <c r="F49" s="186"/>
    </row>
    <row r="50" spans="1:6" x14ac:dyDescent="0.25">
      <c r="A50" s="179"/>
      <c r="B50" s="153"/>
      <c r="C50" s="153"/>
      <c r="D50" s="153"/>
      <c r="E50" s="153"/>
      <c r="F50" s="153"/>
    </row>
    <row r="51" spans="1:6" ht="15.75" thickBot="1" x14ac:dyDescent="0.3">
      <c r="A51" s="167" t="s">
        <v>34</v>
      </c>
      <c r="B51" s="168" t="s">
        <v>51</v>
      </c>
      <c r="C51" s="168" t="s">
        <v>52</v>
      </c>
      <c r="D51" s="168" t="s">
        <v>54</v>
      </c>
      <c r="E51" s="168" t="s">
        <v>55</v>
      </c>
      <c r="F51" s="168" t="s">
        <v>57</v>
      </c>
    </row>
    <row r="52" spans="1:6" x14ac:dyDescent="0.25">
      <c r="A52" s="153" t="s">
        <v>118</v>
      </c>
      <c r="B52" s="153">
        <f>'Prevención I T'!E52</f>
        <v>950587.5</v>
      </c>
      <c r="C52" s="153">
        <f>'Prevención 2T'!E52</f>
        <v>950587.5</v>
      </c>
      <c r="D52" s="153">
        <f>'Prevención 3T'!E52</f>
        <v>1189557.5</v>
      </c>
      <c r="E52" s="153">
        <f>'Prevención 4T'!E52</f>
        <v>-2445728.29</v>
      </c>
      <c r="F52" s="126">
        <f>B52</f>
        <v>950587.5</v>
      </c>
    </row>
    <row r="53" spans="1:6" x14ac:dyDescent="0.25">
      <c r="A53" s="153" t="s">
        <v>42</v>
      </c>
      <c r="B53" s="153">
        <f>'Prevención I T'!E53</f>
        <v>0</v>
      </c>
      <c r="C53" s="153">
        <f>'Prevención 2T'!E53</f>
        <v>732970</v>
      </c>
      <c r="D53" s="153">
        <f>'Prevención 3T'!E53</f>
        <v>0</v>
      </c>
      <c r="E53" s="153">
        <f>'Prevención 4T'!E53</f>
        <v>11267030</v>
      </c>
      <c r="F53" s="126">
        <f>SUM(B53:E53)</f>
        <v>12000000</v>
      </c>
    </row>
    <row r="54" spans="1:6" x14ac:dyDescent="0.25">
      <c r="A54" s="169" t="s">
        <v>43</v>
      </c>
      <c r="B54" s="153">
        <f>'Prevención I T'!E54</f>
        <v>950587.5</v>
      </c>
      <c r="C54" s="153">
        <f>'Prevención 2T'!E54</f>
        <v>1683557.5</v>
      </c>
      <c r="D54" s="153">
        <f>'Prevención 3T'!E54</f>
        <v>1189557.5</v>
      </c>
      <c r="E54" s="153">
        <f>'Prevención 4T'!E54</f>
        <v>8821301.7100000009</v>
      </c>
      <c r="F54" s="154">
        <f>+F52+F53</f>
        <v>12950587.5</v>
      </c>
    </row>
    <row r="55" spans="1:6" x14ac:dyDescent="0.25">
      <c r="A55" s="171" t="s">
        <v>83</v>
      </c>
      <c r="B55" s="153">
        <f>'Prevención I T'!E55</f>
        <v>0</v>
      </c>
      <c r="C55" s="153">
        <f>'Prevención 2T'!E55</f>
        <v>494000</v>
      </c>
      <c r="D55" s="153">
        <f>'Prevención 3T'!E55</f>
        <v>3635285.79</v>
      </c>
      <c r="E55" s="153">
        <f>'Prevención 4T'!E55</f>
        <v>7310500</v>
      </c>
      <c r="F55" s="126">
        <f>SUM(B55:E55)</f>
        <v>11439785.789999999</v>
      </c>
    </row>
    <row r="56" spans="1:6" x14ac:dyDescent="0.25">
      <c r="A56" s="171" t="s">
        <v>116</v>
      </c>
      <c r="B56" s="153">
        <f>'Prevención I T'!E56</f>
        <v>0</v>
      </c>
      <c r="C56" s="153">
        <f>'Prevención 2T'!E56</f>
        <v>0</v>
      </c>
      <c r="D56" s="153">
        <f>'Prevención 3T'!E56</f>
        <v>0</v>
      </c>
      <c r="E56" s="153">
        <f>'Prevención 4T'!E56</f>
        <v>950587.5</v>
      </c>
      <c r="F56" s="126">
        <f>SUM(B56:E56)</f>
        <v>950587.5</v>
      </c>
    </row>
    <row r="57" spans="1:6" x14ac:dyDescent="0.25">
      <c r="A57" s="169" t="s">
        <v>45</v>
      </c>
      <c r="B57" s="153">
        <f>'Prevención I T'!E57</f>
        <v>950587.5</v>
      </c>
      <c r="C57" s="153">
        <f>'Prevención 2T'!E57</f>
        <v>1189557.5</v>
      </c>
      <c r="D57" s="153">
        <f>'Prevención 3T'!E57</f>
        <v>-2445728.29</v>
      </c>
      <c r="E57" s="153">
        <f>'Prevención 4T'!E57</f>
        <v>560214.21000000089</v>
      </c>
      <c r="F57" s="154">
        <f>+F54-F55-F56</f>
        <v>560214.21000000089</v>
      </c>
    </row>
    <row r="58" spans="1:6" ht="15.75" thickBot="1" x14ac:dyDescent="0.3">
      <c r="A58" s="172"/>
      <c r="B58" s="172"/>
      <c r="C58" s="172"/>
      <c r="D58" s="172"/>
      <c r="E58" s="172"/>
      <c r="F58" s="172"/>
    </row>
    <row r="59" spans="1:6" ht="15.75" thickTop="1" x14ac:dyDescent="0.25">
      <c r="A59" s="173" t="s">
        <v>46</v>
      </c>
      <c r="B59" s="153"/>
      <c r="C59" s="153"/>
      <c r="D59" s="153"/>
      <c r="E59" s="153"/>
      <c r="F59" s="153"/>
    </row>
    <row r="60" spans="1:6" x14ac:dyDescent="0.25">
      <c r="A60" s="153"/>
      <c r="B60" s="153"/>
      <c r="C60" s="153"/>
      <c r="D60" s="153"/>
      <c r="E60" s="153"/>
      <c r="F60" s="153"/>
    </row>
    <row r="63" spans="1:6" x14ac:dyDescent="0.25">
      <c r="A63" s="7" t="s">
        <v>117</v>
      </c>
    </row>
    <row r="71" spans="1:1" x14ac:dyDescent="0.25">
      <c r="A71" s="62"/>
    </row>
    <row r="78" spans="1:1" x14ac:dyDescent="0.25">
      <c r="A78" s="62"/>
    </row>
    <row r="79" spans="1:1" x14ac:dyDescent="0.25">
      <c r="A79" s="62"/>
    </row>
    <row r="80" spans="1:1" x14ac:dyDescent="0.25">
      <c r="A80" s="62"/>
    </row>
    <row r="81" spans="1:1" x14ac:dyDescent="0.25">
      <c r="A81" s="62"/>
    </row>
    <row r="82" spans="1:1" x14ac:dyDescent="0.25">
      <c r="A82" s="62"/>
    </row>
    <row r="83" spans="1:1" x14ac:dyDescent="0.25">
      <c r="A83" s="62"/>
    </row>
    <row r="84" spans="1:1" x14ac:dyDescent="0.25">
      <c r="A84" s="62"/>
    </row>
    <row r="85" spans="1:1" x14ac:dyDescent="0.25">
      <c r="A85" s="62"/>
    </row>
    <row r="86" spans="1:1" x14ac:dyDescent="0.25">
      <c r="A86" s="62"/>
    </row>
    <row r="87" spans="1:1" x14ac:dyDescent="0.25">
      <c r="A87" s="62"/>
    </row>
    <row r="88" spans="1:1" x14ac:dyDescent="0.25">
      <c r="A88" s="62"/>
    </row>
    <row r="89" spans="1:1" x14ac:dyDescent="0.25">
      <c r="A89" s="62"/>
    </row>
    <row r="90" spans="1:1" x14ac:dyDescent="0.25">
      <c r="A90" s="62"/>
    </row>
    <row r="91" spans="1:1" x14ac:dyDescent="0.25">
      <c r="A91" s="62"/>
    </row>
    <row r="92" spans="1:1" x14ac:dyDescent="0.25">
      <c r="A92" s="62"/>
    </row>
    <row r="93" spans="1:1" x14ac:dyDescent="0.25">
      <c r="A93" s="62"/>
    </row>
    <row r="94" spans="1:1" x14ac:dyDescent="0.25">
      <c r="A94" s="62"/>
    </row>
    <row r="95" spans="1:1" x14ac:dyDescent="0.25">
      <c r="A95" s="62"/>
    </row>
    <row r="96" spans="1:1" x14ac:dyDescent="0.25">
      <c r="A96" s="62"/>
    </row>
    <row r="97" spans="1:1" x14ac:dyDescent="0.25">
      <c r="A97" s="62"/>
    </row>
    <row r="98" spans="1:1" x14ac:dyDescent="0.25">
      <c r="A98" s="62"/>
    </row>
    <row r="99" spans="1:1" x14ac:dyDescent="0.25">
      <c r="A99" s="62"/>
    </row>
    <row r="100" spans="1:1" x14ac:dyDescent="0.25">
      <c r="A100" s="62"/>
    </row>
    <row r="101" spans="1:1" x14ac:dyDescent="0.25">
      <c r="A101" s="62"/>
    </row>
    <row r="102" spans="1:1" x14ac:dyDescent="0.25">
      <c r="A102" s="62"/>
    </row>
    <row r="103" spans="1:1" x14ac:dyDescent="0.25">
      <c r="A103" s="62"/>
    </row>
    <row r="104" spans="1:1" x14ac:dyDescent="0.25">
      <c r="A104" s="62"/>
    </row>
    <row r="105" spans="1:1" x14ac:dyDescent="0.25">
      <c r="A105" s="62"/>
    </row>
    <row r="106" spans="1:1" x14ac:dyDescent="0.25">
      <c r="A106" s="62"/>
    </row>
    <row r="107" spans="1:1" x14ac:dyDescent="0.25">
      <c r="A107" s="62"/>
    </row>
    <row r="108" spans="1:1" x14ac:dyDescent="0.25">
      <c r="A108" s="62"/>
    </row>
    <row r="109" spans="1:1" x14ac:dyDescent="0.25">
      <c r="A109" s="62"/>
    </row>
    <row r="110" spans="1:1" x14ac:dyDescent="0.25">
      <c r="A110" s="62"/>
    </row>
    <row r="111" spans="1:1" x14ac:dyDescent="0.25">
      <c r="A111" s="62"/>
    </row>
    <row r="112" spans="1:1" x14ac:dyDescent="0.25">
      <c r="A112" s="62"/>
    </row>
    <row r="113" spans="1:1" x14ac:dyDescent="0.25">
      <c r="A113" s="62"/>
    </row>
    <row r="114" spans="1:1" x14ac:dyDescent="0.25">
      <c r="A114" s="62"/>
    </row>
    <row r="115" spans="1:1" x14ac:dyDescent="0.25">
      <c r="A115" s="62"/>
    </row>
    <row r="116" spans="1:1" x14ac:dyDescent="0.25">
      <c r="A116" s="62"/>
    </row>
    <row r="117" spans="1:1" x14ac:dyDescent="0.25">
      <c r="A117" s="62"/>
    </row>
    <row r="118" spans="1:1" x14ac:dyDescent="0.25">
      <c r="A118" s="62"/>
    </row>
    <row r="119" spans="1:1" x14ac:dyDescent="0.25">
      <c r="A119" s="62"/>
    </row>
  </sheetData>
  <mergeCells count="12">
    <mergeCell ref="A34:F34"/>
    <mergeCell ref="A47:F47"/>
    <mergeCell ref="A48:F48"/>
    <mergeCell ref="A49:F49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64" firstPageNumber="30" orientation="portrait" useFirstPageNumber="1" r:id="rId1"/>
  <headerFooter>
    <oddFooter>&amp;R&amp;"-,Negrita"&amp;12&amp;P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44" sqref="B4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2" workbookViewId="0">
      <selection activeCell="A30" sqref="A30"/>
    </sheetView>
  </sheetViews>
  <sheetFormatPr baseColWidth="10" defaultColWidth="11.5703125" defaultRowHeight="15" x14ac:dyDescent="0.25"/>
  <cols>
    <col min="1" max="1" width="40.7109375" style="31" customWidth="1"/>
    <col min="2" max="5" width="15.7109375" style="26" customWidth="1"/>
    <col min="6" max="6" width="11.42578125" style="26" bestFit="1" customWidth="1"/>
    <col min="7" max="7" width="13.5703125" style="26" customWidth="1"/>
    <col min="8" max="8" width="11.5703125" style="26" bestFit="1" customWidth="1"/>
    <col min="9" max="9" width="14.140625" style="26" bestFit="1" customWidth="1"/>
    <col min="10" max="10" width="11.5703125" style="26" bestFit="1" customWidth="1"/>
    <col min="11" max="11" width="11.140625" style="26" customWidth="1"/>
    <col min="12" max="13" width="12.28515625" style="26" bestFit="1" customWidth="1"/>
    <col min="14" max="15" width="12.5703125" style="26" bestFit="1" customWidth="1"/>
    <col min="16" max="16384" width="11.5703125" style="26"/>
  </cols>
  <sheetData>
    <row r="1" spans="1:10" x14ac:dyDescent="0.25">
      <c r="A1" s="182" t="s">
        <v>0</v>
      </c>
      <c r="B1" s="182"/>
      <c r="C1" s="182"/>
      <c r="D1" s="182"/>
      <c r="E1" s="182"/>
      <c r="F1" s="182"/>
    </row>
    <row r="2" spans="1:10" x14ac:dyDescent="0.25">
      <c r="A2" s="27" t="s">
        <v>1</v>
      </c>
      <c r="B2" s="3" t="s">
        <v>91</v>
      </c>
      <c r="C2" s="3"/>
      <c r="D2" s="3"/>
      <c r="E2" s="3"/>
      <c r="F2" s="3"/>
    </row>
    <row r="3" spans="1:10" x14ac:dyDescent="0.25">
      <c r="A3" s="27" t="s">
        <v>2</v>
      </c>
      <c r="B3" s="29" t="s">
        <v>3</v>
      </c>
      <c r="C3" s="28"/>
      <c r="D3" s="28"/>
      <c r="E3" s="28"/>
      <c r="F3" s="28"/>
    </row>
    <row r="4" spans="1:10" x14ac:dyDescent="0.25">
      <c r="A4" s="27" t="s">
        <v>4</v>
      </c>
      <c r="B4" s="28" t="s">
        <v>5</v>
      </c>
      <c r="C4" s="28"/>
      <c r="D4" s="28"/>
      <c r="E4" s="28"/>
      <c r="F4" s="28"/>
    </row>
    <row r="5" spans="1:10" x14ac:dyDescent="0.25">
      <c r="A5" s="27" t="s">
        <v>50</v>
      </c>
      <c r="B5" s="30" t="s">
        <v>95</v>
      </c>
      <c r="C5" s="28"/>
      <c r="D5" s="28"/>
      <c r="E5" s="28"/>
      <c r="F5" s="28"/>
    </row>
    <row r="6" spans="1:10" x14ac:dyDescent="0.25">
      <c r="A6" s="27"/>
      <c r="B6" s="30"/>
      <c r="C6" s="28"/>
      <c r="D6" s="28"/>
      <c r="E6" s="28"/>
      <c r="F6" s="28"/>
    </row>
    <row r="7" spans="1:10" x14ac:dyDescent="0.25">
      <c r="A7" s="182" t="s">
        <v>7</v>
      </c>
      <c r="B7" s="182"/>
      <c r="C7" s="182"/>
      <c r="D7" s="182"/>
      <c r="E7" s="182"/>
      <c r="F7" s="182"/>
    </row>
    <row r="8" spans="1:10" x14ac:dyDescent="0.25">
      <c r="A8" s="182" t="s">
        <v>8</v>
      </c>
      <c r="B8" s="182"/>
      <c r="C8" s="182"/>
      <c r="D8" s="182"/>
      <c r="E8" s="182"/>
      <c r="F8" s="182"/>
    </row>
    <row r="10" spans="1:10" ht="15.75" thickBot="1" x14ac:dyDescent="0.3">
      <c r="A10" s="32" t="s">
        <v>9</v>
      </c>
      <c r="B10" s="33" t="s">
        <v>10</v>
      </c>
      <c r="C10" s="33" t="s">
        <v>14</v>
      </c>
      <c r="D10" s="33" t="s">
        <v>15</v>
      </c>
      <c r="E10" s="33" t="s">
        <v>16</v>
      </c>
      <c r="F10" s="33" t="s">
        <v>52</v>
      </c>
    </row>
    <row r="11" spans="1:10" x14ac:dyDescent="0.25">
      <c r="A11" s="34" t="s">
        <v>23</v>
      </c>
      <c r="B11" s="31"/>
      <c r="C11" s="31"/>
      <c r="D11" s="31"/>
      <c r="E11" s="31"/>
      <c r="F11" s="31"/>
    </row>
    <row r="12" spans="1:10" x14ac:dyDescent="0.25">
      <c r="A12" s="11" t="s">
        <v>64</v>
      </c>
      <c r="B12" s="31" t="s">
        <v>25</v>
      </c>
      <c r="C12" s="118">
        <v>12</v>
      </c>
      <c r="D12" s="118">
        <v>11</v>
      </c>
      <c r="E12" s="118">
        <v>5</v>
      </c>
      <c r="F12" s="119">
        <f>SUM(C12:E12)</f>
        <v>28</v>
      </c>
      <c r="H12" s="118"/>
      <c r="I12" s="118"/>
      <c r="J12" s="118"/>
    </row>
    <row r="13" spans="1:10" x14ac:dyDescent="0.25">
      <c r="A13" s="11" t="s">
        <v>65</v>
      </c>
      <c r="B13" s="31" t="s">
        <v>25</v>
      </c>
      <c r="C13" s="118">
        <v>10</v>
      </c>
      <c r="D13" s="118">
        <v>10</v>
      </c>
      <c r="E13" s="118">
        <v>3</v>
      </c>
      <c r="F13" s="119">
        <f t="shared" ref="F13" si="0">SUM(C13:E13)</f>
        <v>23</v>
      </c>
      <c r="H13" s="118"/>
      <c r="I13" s="118"/>
      <c r="J13" s="118"/>
    </row>
    <row r="14" spans="1:10" x14ac:dyDescent="0.25">
      <c r="A14" s="11" t="s">
        <v>66</v>
      </c>
      <c r="B14" s="31" t="s">
        <v>25</v>
      </c>
      <c r="C14" s="118">
        <v>23</v>
      </c>
      <c r="D14" s="118">
        <v>24</v>
      </c>
      <c r="E14" s="118">
        <v>26</v>
      </c>
      <c r="F14" s="119">
        <f>E14</f>
        <v>26</v>
      </c>
      <c r="H14" s="118"/>
      <c r="I14" s="118"/>
      <c r="J14" s="118"/>
    </row>
    <row r="15" spans="1:10" x14ac:dyDescent="0.25">
      <c r="A15" s="10" t="s">
        <v>122</v>
      </c>
      <c r="B15" s="7" t="s">
        <v>86</v>
      </c>
      <c r="C15" s="118">
        <v>9</v>
      </c>
      <c r="D15" s="118">
        <v>11</v>
      </c>
      <c r="E15" s="118">
        <v>17</v>
      </c>
      <c r="F15" s="119">
        <f>AVERAGE(C15:E15)</f>
        <v>12.333333333333334</v>
      </c>
      <c r="H15" s="118"/>
      <c r="I15" s="118"/>
      <c r="J15" s="118"/>
    </row>
    <row r="16" spans="1:10" x14ac:dyDescent="0.25">
      <c r="A16" s="34"/>
      <c r="B16" s="7" t="s">
        <v>25</v>
      </c>
      <c r="C16" s="119">
        <v>25</v>
      </c>
      <c r="D16" s="119">
        <v>28</v>
      </c>
      <c r="E16" s="119">
        <v>54</v>
      </c>
      <c r="F16" s="119">
        <f>AVERAGE(C16:E16)</f>
        <v>35.666666666666664</v>
      </c>
      <c r="H16" s="118"/>
      <c r="I16" s="118"/>
      <c r="J16" s="118"/>
    </row>
    <row r="17" spans="1:10" x14ac:dyDescent="0.25">
      <c r="A17" s="34"/>
      <c r="B17" s="7" t="s">
        <v>87</v>
      </c>
      <c r="C17" s="118">
        <v>20</v>
      </c>
      <c r="D17" s="118">
        <v>21</v>
      </c>
      <c r="E17" s="118">
        <v>41</v>
      </c>
      <c r="F17" s="119">
        <f>SUM(C17:E17)</f>
        <v>82</v>
      </c>
      <c r="H17" s="118"/>
      <c r="I17" s="118"/>
      <c r="J17" s="118"/>
    </row>
    <row r="18" spans="1:10" x14ac:dyDescent="0.25">
      <c r="A18" s="36"/>
      <c r="C18" s="120"/>
      <c r="D18" s="120"/>
      <c r="E18" s="120"/>
      <c r="F18" s="120"/>
    </row>
    <row r="19" spans="1:10" ht="15.75" thickBot="1" x14ac:dyDescent="0.3">
      <c r="A19" s="14" t="s">
        <v>88</v>
      </c>
      <c r="B19" s="38"/>
      <c r="C19" s="121">
        <f>+C12+C16</f>
        <v>37</v>
      </c>
      <c r="D19" s="121">
        <f t="shared" ref="D19:F19" si="1">+D12+D16</f>
        <v>39</v>
      </c>
      <c r="E19" s="121">
        <f t="shared" si="1"/>
        <v>59</v>
      </c>
      <c r="F19" s="121">
        <f t="shared" si="1"/>
        <v>63.666666666666664</v>
      </c>
    </row>
    <row r="20" spans="1:10" ht="15.75" thickTop="1" x14ac:dyDescent="0.25">
      <c r="A20" s="94" t="s">
        <v>89</v>
      </c>
      <c r="B20" s="55"/>
      <c r="C20" s="56"/>
      <c r="D20" s="56"/>
      <c r="E20" s="56"/>
      <c r="F20" s="57"/>
    </row>
    <row r="21" spans="1:10" x14ac:dyDescent="0.25">
      <c r="A21" s="94" t="s">
        <v>27</v>
      </c>
    </row>
    <row r="23" spans="1:10" x14ac:dyDescent="0.25">
      <c r="A23" s="183" t="s">
        <v>28</v>
      </c>
      <c r="B23" s="183"/>
      <c r="C23" s="183"/>
      <c r="D23" s="183"/>
      <c r="E23" s="183"/>
    </row>
    <row r="24" spans="1:10" x14ac:dyDescent="0.25">
      <c r="A24" s="182" t="s">
        <v>29</v>
      </c>
      <c r="B24" s="182"/>
      <c r="C24" s="182"/>
      <c r="D24" s="182"/>
      <c r="E24" s="182"/>
    </row>
    <row r="25" spans="1:10" x14ac:dyDescent="0.25">
      <c r="A25" s="27" t="s">
        <v>30</v>
      </c>
      <c r="B25" s="30" t="s">
        <v>31</v>
      </c>
      <c r="C25" s="35"/>
      <c r="D25" s="35"/>
      <c r="E25" s="35"/>
    </row>
    <row r="27" spans="1:10" ht="15.75" thickBot="1" x14ac:dyDescent="0.3">
      <c r="A27" s="32" t="s">
        <v>9</v>
      </c>
      <c r="B27" s="33" t="s">
        <v>14</v>
      </c>
      <c r="C27" s="33" t="s">
        <v>15</v>
      </c>
      <c r="D27" s="33" t="s">
        <v>16</v>
      </c>
      <c r="E27" s="33" t="s">
        <v>52</v>
      </c>
    </row>
    <row r="28" spans="1:10" x14ac:dyDescent="0.25">
      <c r="A28" s="39" t="s">
        <v>23</v>
      </c>
    </row>
    <row r="29" spans="1:10" x14ac:dyDescent="0.25">
      <c r="A29" s="40" t="s">
        <v>24</v>
      </c>
      <c r="B29" s="59">
        <v>1427920</v>
      </c>
      <c r="C29" s="59">
        <v>2535885</v>
      </c>
      <c r="D29" s="59">
        <v>3127946.85</v>
      </c>
      <c r="E29" s="59">
        <f>SUM(B29:D29)</f>
        <v>7091751.8499999996</v>
      </c>
    </row>
    <row r="30" spans="1:10" x14ac:dyDescent="0.25">
      <c r="A30" s="39" t="s">
        <v>123</v>
      </c>
      <c r="B30" s="59">
        <v>365430</v>
      </c>
      <c r="C30" s="59">
        <v>114460</v>
      </c>
      <c r="D30" s="59">
        <v>564760</v>
      </c>
      <c r="E30" s="59">
        <f>SUM(B30:D30)</f>
        <v>1044650</v>
      </c>
    </row>
    <row r="31" spans="1:10" x14ac:dyDescent="0.25">
      <c r="A31" s="39"/>
      <c r="B31" s="59"/>
      <c r="C31" s="58"/>
      <c r="D31" s="58"/>
      <c r="E31" s="59"/>
    </row>
    <row r="32" spans="1:10" ht="15.75" thickBot="1" x14ac:dyDescent="0.3">
      <c r="A32" s="37" t="s">
        <v>26</v>
      </c>
      <c r="B32" s="60">
        <f t="shared" ref="B32:D32" si="2">SUM(B29:B31)</f>
        <v>1793350</v>
      </c>
      <c r="C32" s="60">
        <f t="shared" si="2"/>
        <v>2650345</v>
      </c>
      <c r="D32" s="60">
        <f t="shared" si="2"/>
        <v>3692706.85</v>
      </c>
      <c r="E32" s="61">
        <f>SUM(E29:E30)</f>
        <v>8136401.8499999996</v>
      </c>
      <c r="F32" s="41"/>
    </row>
    <row r="33" spans="1:7" ht="15.75" thickTop="1" x14ac:dyDescent="0.25">
      <c r="A33" s="94" t="s">
        <v>32</v>
      </c>
    </row>
    <row r="35" spans="1:7" x14ac:dyDescent="0.25">
      <c r="A35" s="182" t="s">
        <v>33</v>
      </c>
      <c r="B35" s="182"/>
      <c r="C35" s="182"/>
      <c r="D35" s="182"/>
      <c r="E35" s="182"/>
    </row>
    <row r="36" spans="1:7" x14ac:dyDescent="0.25">
      <c r="A36" s="182" t="s">
        <v>29</v>
      </c>
      <c r="B36" s="182"/>
      <c r="C36" s="182"/>
      <c r="D36" s="182"/>
      <c r="E36" s="182"/>
      <c r="G36" s="41"/>
    </row>
    <row r="37" spans="1:7" x14ac:dyDescent="0.25">
      <c r="A37" s="27" t="s">
        <v>30</v>
      </c>
      <c r="B37" s="28" t="s">
        <v>31</v>
      </c>
      <c r="C37" s="35"/>
      <c r="D37" s="35"/>
      <c r="E37" s="35"/>
    </row>
    <row r="39" spans="1:7" ht="15.75" thickBot="1" x14ac:dyDescent="0.3">
      <c r="A39" s="32" t="s">
        <v>34</v>
      </c>
      <c r="B39" s="33" t="s">
        <v>14</v>
      </c>
      <c r="C39" s="33" t="s">
        <v>15</v>
      </c>
      <c r="D39" s="33" t="s">
        <v>16</v>
      </c>
      <c r="E39" s="33" t="s">
        <v>52</v>
      </c>
    </row>
    <row r="40" spans="1:7" ht="15.95" customHeight="1" x14ac:dyDescent="0.25">
      <c r="A40" s="7" t="s">
        <v>35</v>
      </c>
      <c r="B40" s="58">
        <v>888080</v>
      </c>
      <c r="C40" s="58">
        <v>1036635</v>
      </c>
      <c r="D40" s="58">
        <v>1000380</v>
      </c>
      <c r="E40" s="59">
        <f t="shared" ref="E40:E56" si="3">SUM(B40:D40)</f>
        <v>2925095</v>
      </c>
    </row>
    <row r="41" spans="1:7" x14ac:dyDescent="0.25">
      <c r="A41" s="7" t="s">
        <v>36</v>
      </c>
      <c r="B41" s="58">
        <v>0</v>
      </c>
      <c r="C41" s="58">
        <v>0</v>
      </c>
      <c r="D41" s="58">
        <v>1909616.85</v>
      </c>
      <c r="E41" s="59">
        <f t="shared" si="3"/>
        <v>1909616.85</v>
      </c>
    </row>
    <row r="42" spans="1:7" x14ac:dyDescent="0.25">
      <c r="A42" s="7" t="s">
        <v>37</v>
      </c>
      <c r="B42" s="58">
        <v>727830</v>
      </c>
      <c r="C42" s="58">
        <v>55460</v>
      </c>
      <c r="D42" s="58">
        <v>509260</v>
      </c>
      <c r="E42" s="59">
        <f t="shared" si="3"/>
        <v>1292550</v>
      </c>
    </row>
    <row r="43" spans="1:7" x14ac:dyDescent="0.25">
      <c r="A43" s="7" t="s">
        <v>38</v>
      </c>
      <c r="B43" s="58">
        <v>0</v>
      </c>
      <c r="C43" s="58">
        <v>0</v>
      </c>
      <c r="D43" s="58">
        <v>7950</v>
      </c>
      <c r="E43" s="59">
        <f t="shared" si="3"/>
        <v>7950</v>
      </c>
    </row>
    <row r="44" spans="1:7" x14ac:dyDescent="0.25">
      <c r="A44" s="7" t="s">
        <v>39</v>
      </c>
      <c r="B44" s="58">
        <v>0</v>
      </c>
      <c r="C44" s="58">
        <v>0</v>
      </c>
      <c r="D44" s="58">
        <v>0</v>
      </c>
      <c r="E44" s="59">
        <f t="shared" si="3"/>
        <v>0</v>
      </c>
    </row>
    <row r="45" spans="1:7" x14ac:dyDescent="0.25">
      <c r="A45" s="7" t="s">
        <v>68</v>
      </c>
      <c r="B45" s="58">
        <v>0</v>
      </c>
      <c r="C45" s="58">
        <v>0</v>
      </c>
      <c r="D45" s="58">
        <v>0</v>
      </c>
      <c r="E45" s="59">
        <f t="shared" si="3"/>
        <v>0</v>
      </c>
    </row>
    <row r="46" spans="1:7" x14ac:dyDescent="0.25">
      <c r="A46" s="7" t="s">
        <v>69</v>
      </c>
      <c r="B46" s="58">
        <v>0</v>
      </c>
      <c r="C46" s="58">
        <v>0</v>
      </c>
      <c r="D46" s="58">
        <v>0</v>
      </c>
      <c r="E46" s="59">
        <f t="shared" si="3"/>
        <v>0</v>
      </c>
    </row>
    <row r="47" spans="1:7" x14ac:dyDescent="0.25">
      <c r="A47" s="7" t="s">
        <v>70</v>
      </c>
      <c r="B47" s="58">
        <v>0</v>
      </c>
      <c r="C47" s="58">
        <v>0</v>
      </c>
      <c r="D47" s="58">
        <v>0</v>
      </c>
      <c r="E47" s="59">
        <f t="shared" si="3"/>
        <v>0</v>
      </c>
    </row>
    <row r="48" spans="1:7" x14ac:dyDescent="0.25">
      <c r="A48" s="7" t="s">
        <v>71</v>
      </c>
      <c r="B48" s="58">
        <v>171100</v>
      </c>
      <c r="C48" s="58">
        <v>59000</v>
      </c>
      <c r="D48" s="58">
        <v>265500</v>
      </c>
      <c r="E48" s="59">
        <f t="shared" si="3"/>
        <v>495600</v>
      </c>
    </row>
    <row r="49" spans="1:5" x14ac:dyDescent="0.25">
      <c r="A49" s="7" t="s">
        <v>72</v>
      </c>
      <c r="B49" s="58">
        <v>0</v>
      </c>
      <c r="C49" s="58">
        <v>0</v>
      </c>
      <c r="D49" s="58">
        <v>0</v>
      </c>
      <c r="E49" s="59">
        <f t="shared" si="3"/>
        <v>0</v>
      </c>
    </row>
    <row r="50" spans="1:5" x14ac:dyDescent="0.25">
      <c r="A50" s="7" t="s">
        <v>73</v>
      </c>
      <c r="B50" s="58">
        <v>0</v>
      </c>
      <c r="C50" s="58">
        <v>0</v>
      </c>
      <c r="D50" s="58">
        <v>0</v>
      </c>
      <c r="E50" s="59">
        <f t="shared" si="3"/>
        <v>0</v>
      </c>
    </row>
    <row r="51" spans="1:5" x14ac:dyDescent="0.25">
      <c r="A51" s="7" t="s">
        <v>104</v>
      </c>
      <c r="B51" s="58">
        <v>6340</v>
      </c>
      <c r="C51" s="58">
        <v>0</v>
      </c>
      <c r="D51" s="58">
        <v>0</v>
      </c>
      <c r="E51" s="59">
        <f t="shared" si="3"/>
        <v>6340</v>
      </c>
    </row>
    <row r="52" spans="1:5" x14ac:dyDescent="0.25">
      <c r="A52" s="7" t="s">
        <v>105</v>
      </c>
      <c r="B52" s="58">
        <v>0</v>
      </c>
      <c r="C52" s="58">
        <v>1491250</v>
      </c>
      <c r="D52" s="58">
        <v>0</v>
      </c>
      <c r="E52" s="59">
        <f t="shared" si="3"/>
        <v>1491250</v>
      </c>
    </row>
    <row r="53" spans="1:5" x14ac:dyDescent="0.25">
      <c r="A53" s="7" t="s">
        <v>106</v>
      </c>
      <c r="B53" s="58">
        <v>0</v>
      </c>
      <c r="C53" s="58">
        <v>8000</v>
      </c>
      <c r="D53" s="58">
        <v>0</v>
      </c>
      <c r="E53" s="59">
        <f t="shared" si="3"/>
        <v>8000</v>
      </c>
    </row>
    <row r="54" spans="1:5" x14ac:dyDescent="0.25">
      <c r="A54" s="7" t="s">
        <v>107</v>
      </c>
      <c r="B54" s="58">
        <v>0</v>
      </c>
      <c r="C54" s="58">
        <v>0</v>
      </c>
      <c r="D54" s="58">
        <v>0</v>
      </c>
      <c r="E54" s="59">
        <f t="shared" si="3"/>
        <v>0</v>
      </c>
    </row>
    <row r="55" spans="1:5" x14ac:dyDescent="0.25">
      <c r="A55" s="7" t="s">
        <v>108</v>
      </c>
      <c r="B55" s="58">
        <v>0</v>
      </c>
      <c r="C55" s="58">
        <v>0</v>
      </c>
      <c r="D55" s="58">
        <v>0</v>
      </c>
      <c r="E55" s="59">
        <f t="shared" si="3"/>
        <v>0</v>
      </c>
    </row>
    <row r="56" spans="1:5" x14ac:dyDescent="0.25">
      <c r="A56" s="7" t="s">
        <v>90</v>
      </c>
      <c r="B56" s="58"/>
      <c r="C56" s="58"/>
      <c r="D56" s="58"/>
      <c r="E56" s="59">
        <f t="shared" si="3"/>
        <v>0</v>
      </c>
    </row>
    <row r="57" spans="1:5" x14ac:dyDescent="0.25">
      <c r="B57" s="97"/>
      <c r="C57" s="95"/>
      <c r="D57" s="95"/>
      <c r="E57" s="96"/>
    </row>
    <row r="58" spans="1:5" ht="15.75" thickBot="1" x14ac:dyDescent="0.3">
      <c r="A58" s="37" t="s">
        <v>26</v>
      </c>
      <c r="B58" s="98">
        <f>SUM(B40:B57)</f>
        <v>1793350</v>
      </c>
      <c r="C58" s="98">
        <f t="shared" ref="C58:E58" si="4">SUM(C40:C57)</f>
        <v>2650345</v>
      </c>
      <c r="D58" s="129">
        <f t="shared" si="4"/>
        <v>3692706.85</v>
      </c>
      <c r="E58" s="98">
        <f t="shared" si="4"/>
        <v>8136401.8499999996</v>
      </c>
    </row>
    <row r="59" spans="1:5" ht="15.75" thickTop="1" x14ac:dyDescent="0.25">
      <c r="A59" s="94" t="s">
        <v>32</v>
      </c>
    </row>
    <row r="61" spans="1:5" x14ac:dyDescent="0.25">
      <c r="A61" s="182" t="s">
        <v>40</v>
      </c>
      <c r="B61" s="182"/>
      <c r="C61" s="182"/>
      <c r="D61" s="182"/>
      <c r="E61" s="182"/>
    </row>
    <row r="62" spans="1:5" x14ac:dyDescent="0.25">
      <c r="A62" s="182" t="s">
        <v>41</v>
      </c>
      <c r="B62" s="182"/>
      <c r="C62" s="182"/>
      <c r="D62" s="182"/>
      <c r="E62" s="182"/>
    </row>
    <row r="63" spans="1:5" x14ac:dyDescent="0.25">
      <c r="A63" s="27" t="s">
        <v>30</v>
      </c>
      <c r="B63" s="42" t="s">
        <v>31</v>
      </c>
      <c r="C63" s="35"/>
      <c r="D63" s="35"/>
      <c r="E63" s="35"/>
    </row>
    <row r="65" spans="1:14" ht="15.75" thickBot="1" x14ac:dyDescent="0.3">
      <c r="A65" s="143" t="s">
        <v>34</v>
      </c>
      <c r="B65" s="144" t="s">
        <v>14</v>
      </c>
      <c r="C65" s="144" t="s">
        <v>15</v>
      </c>
      <c r="D65" s="144" t="s">
        <v>16</v>
      </c>
      <c r="E65" s="144" t="s">
        <v>52</v>
      </c>
    </row>
    <row r="66" spans="1:14" x14ac:dyDescent="0.25">
      <c r="A66" s="145" t="s">
        <v>118</v>
      </c>
      <c r="B66" s="146">
        <f>'Tratamiento 1T'!E72</f>
        <v>11002970.15</v>
      </c>
      <c r="C66" s="146">
        <f>B72</f>
        <v>14056153.75</v>
      </c>
      <c r="D66" s="146">
        <f>C72</f>
        <v>11405808.75</v>
      </c>
      <c r="E66" s="146">
        <f>B66</f>
        <v>11002970.15</v>
      </c>
      <c r="G66" s="130"/>
      <c r="H66" s="130"/>
      <c r="I66" s="130"/>
    </row>
    <row r="67" spans="1:14" x14ac:dyDescent="0.25">
      <c r="A67" s="145" t="s">
        <v>42</v>
      </c>
      <c r="B67" s="146">
        <v>4846533.5999999996</v>
      </c>
      <c r="C67" s="146">
        <v>0</v>
      </c>
      <c r="D67" s="146">
        <v>25961443.600000001</v>
      </c>
      <c r="E67" s="146">
        <f>SUM(B67:D67)</f>
        <v>30807977.200000003</v>
      </c>
      <c r="G67" s="130"/>
      <c r="H67" s="130"/>
      <c r="I67" s="130"/>
    </row>
    <row r="68" spans="1:14" x14ac:dyDescent="0.25">
      <c r="A68" s="136"/>
      <c r="B68" s="146"/>
      <c r="C68" s="146"/>
      <c r="D68" s="146"/>
      <c r="E68" s="146">
        <f>SUM(B68:D68)</f>
        <v>0</v>
      </c>
      <c r="G68" s="130"/>
      <c r="H68" s="130"/>
      <c r="I68" s="130"/>
    </row>
    <row r="69" spans="1:14" x14ac:dyDescent="0.25">
      <c r="A69" s="147" t="s">
        <v>43</v>
      </c>
      <c r="B69" s="148">
        <f>B67+B66+B68</f>
        <v>15849503.75</v>
      </c>
      <c r="C69" s="148">
        <f t="shared" ref="C69:E69" si="5">C67+C66+C68</f>
        <v>14056153.75</v>
      </c>
      <c r="D69" s="148">
        <f t="shared" si="5"/>
        <v>37367252.350000001</v>
      </c>
      <c r="E69" s="148">
        <f t="shared" si="5"/>
        <v>41810947.350000001</v>
      </c>
      <c r="G69" s="130"/>
      <c r="H69" s="130"/>
      <c r="I69" s="130"/>
    </row>
    <row r="70" spans="1:14" x14ac:dyDescent="0.25">
      <c r="A70" s="149" t="s">
        <v>44</v>
      </c>
      <c r="B70" s="146">
        <f>B58</f>
        <v>1793350</v>
      </c>
      <c r="C70" s="146">
        <f t="shared" ref="C70:E70" si="6">C58</f>
        <v>2650345</v>
      </c>
      <c r="D70" s="146">
        <f t="shared" si="6"/>
        <v>3692706.85</v>
      </c>
      <c r="E70" s="146">
        <f t="shared" si="6"/>
        <v>8136401.8499999996</v>
      </c>
      <c r="G70" s="130"/>
      <c r="H70" s="130"/>
      <c r="I70" s="130"/>
    </row>
    <row r="71" spans="1:14" x14ac:dyDescent="0.25">
      <c r="A71" s="150" t="s">
        <v>102</v>
      </c>
      <c r="B71" s="146"/>
      <c r="C71" s="146"/>
      <c r="D71" s="146"/>
      <c r="E71" s="146">
        <f>SUM(B71:D71)</f>
        <v>0</v>
      </c>
      <c r="G71" s="130"/>
      <c r="H71" s="130"/>
      <c r="I71" s="130"/>
    </row>
    <row r="72" spans="1:14" x14ac:dyDescent="0.25">
      <c r="A72" s="147" t="s">
        <v>45</v>
      </c>
      <c r="B72" s="148">
        <f t="shared" ref="B72:D72" si="7">+B69-B70-B71</f>
        <v>14056153.75</v>
      </c>
      <c r="C72" s="148">
        <f t="shared" si="7"/>
        <v>11405808.75</v>
      </c>
      <c r="D72" s="148">
        <f t="shared" si="7"/>
        <v>33674545.5</v>
      </c>
      <c r="E72" s="148">
        <f>+E69-E70-E71</f>
        <v>33674545.5</v>
      </c>
      <c r="G72" s="130"/>
      <c r="H72" s="130"/>
      <c r="I72" s="130"/>
    </row>
    <row r="73" spans="1:14" ht="15.75" thickBot="1" x14ac:dyDescent="0.3">
      <c r="A73" s="151"/>
      <c r="B73" s="151"/>
      <c r="C73" s="151"/>
      <c r="D73" s="151"/>
      <c r="E73" s="151"/>
    </row>
    <row r="74" spans="1:14" ht="15.75" thickTop="1" x14ac:dyDescent="0.25">
      <c r="A74" s="94" t="s">
        <v>46</v>
      </c>
    </row>
    <row r="75" spans="1:14" x14ac:dyDescent="0.25">
      <c r="A75" s="26"/>
      <c r="D75" s="41"/>
      <c r="L75" s="41"/>
      <c r="M75" s="41"/>
      <c r="N75" s="41"/>
    </row>
    <row r="76" spans="1:14" x14ac:dyDescent="0.25">
      <c r="D76" s="41"/>
    </row>
    <row r="77" spans="1:14" x14ac:dyDescent="0.25">
      <c r="A77" s="7"/>
    </row>
    <row r="78" spans="1:14" x14ac:dyDescent="0.25">
      <c r="A78" s="131" t="s">
        <v>111</v>
      </c>
      <c r="B78" s="41"/>
    </row>
    <row r="79" spans="1:14" x14ac:dyDescent="0.25">
      <c r="A79" s="131" t="s">
        <v>103</v>
      </c>
    </row>
  </sheetData>
  <mergeCells count="9">
    <mergeCell ref="A36:E36"/>
    <mergeCell ref="A61:E61"/>
    <mergeCell ref="A62:E62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8" orientation="portrait" useFirstPageNumber="1" r:id="rId1"/>
  <headerFooter>
    <oddFooter>&amp;R&amp;"-,Negrita"&amp;12&amp;P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54" zoomScaleNormal="100" workbookViewId="0">
      <selection activeCell="G71" sqref="G71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 x14ac:dyDescent="0.25">
      <c r="A1" s="180" t="s">
        <v>0</v>
      </c>
      <c r="B1" s="180"/>
      <c r="C1" s="180"/>
      <c r="D1" s="180"/>
      <c r="E1" s="180"/>
      <c r="F1" s="180"/>
    </row>
    <row r="2" spans="1:10" x14ac:dyDescent="0.25">
      <c r="A2" s="2" t="s">
        <v>1</v>
      </c>
      <c r="B2" s="3" t="s">
        <v>91</v>
      </c>
      <c r="C2" s="3"/>
      <c r="D2" s="3"/>
      <c r="E2" s="3"/>
      <c r="F2" s="3"/>
    </row>
    <row r="3" spans="1:10" x14ac:dyDescent="0.25">
      <c r="A3" s="2" t="s">
        <v>2</v>
      </c>
      <c r="B3" s="4" t="s">
        <v>3</v>
      </c>
      <c r="C3" s="3"/>
      <c r="D3" s="3"/>
      <c r="E3" s="3"/>
      <c r="F3" s="3"/>
    </row>
    <row r="4" spans="1:10" x14ac:dyDescent="0.25">
      <c r="A4" s="2" t="s">
        <v>4</v>
      </c>
      <c r="B4" s="3" t="s">
        <v>5</v>
      </c>
      <c r="C4" s="3"/>
      <c r="D4" s="3"/>
      <c r="E4" s="3"/>
      <c r="F4" s="3"/>
    </row>
    <row r="5" spans="1:10" x14ac:dyDescent="0.25">
      <c r="A5" s="2" t="s">
        <v>50</v>
      </c>
      <c r="B5" s="5" t="s">
        <v>96</v>
      </c>
      <c r="C5" s="3"/>
      <c r="D5" s="3"/>
      <c r="E5" s="3"/>
      <c r="F5" s="3"/>
    </row>
    <row r="6" spans="1:10" x14ac:dyDescent="0.25">
      <c r="A6" s="2"/>
      <c r="B6" s="5"/>
      <c r="C6" s="3"/>
      <c r="D6" s="3"/>
      <c r="E6" s="3"/>
      <c r="F6" s="3"/>
    </row>
    <row r="7" spans="1:10" x14ac:dyDescent="0.25">
      <c r="A7" s="180" t="s">
        <v>7</v>
      </c>
      <c r="B7" s="180"/>
      <c r="C7" s="180"/>
      <c r="D7" s="180"/>
      <c r="E7" s="180"/>
      <c r="F7" s="180"/>
    </row>
    <row r="8" spans="1:10" x14ac:dyDescent="0.25">
      <c r="A8" s="180" t="s">
        <v>8</v>
      </c>
      <c r="B8" s="180"/>
      <c r="C8" s="180"/>
      <c r="D8" s="180"/>
      <c r="E8" s="180"/>
      <c r="F8" s="180"/>
    </row>
    <row r="10" spans="1:10" ht="15.75" thickBot="1" x14ac:dyDescent="0.3">
      <c r="A10" s="8" t="s">
        <v>9</v>
      </c>
      <c r="B10" s="9" t="s">
        <v>10</v>
      </c>
      <c r="C10" s="9" t="s">
        <v>17</v>
      </c>
      <c r="D10" s="9" t="s">
        <v>18</v>
      </c>
      <c r="E10" s="9" t="s">
        <v>53</v>
      </c>
      <c r="F10" s="9" t="s">
        <v>54</v>
      </c>
    </row>
    <row r="11" spans="1:10" x14ac:dyDescent="0.25">
      <c r="A11" s="10" t="s">
        <v>23</v>
      </c>
      <c r="B11" s="7"/>
      <c r="C11" s="7"/>
      <c r="D11" s="7"/>
      <c r="E11" s="7"/>
      <c r="F11" s="7"/>
    </row>
    <row r="12" spans="1:10" x14ac:dyDescent="0.25">
      <c r="A12" s="11" t="s">
        <v>64</v>
      </c>
      <c r="B12" s="7" t="s">
        <v>25</v>
      </c>
      <c r="C12" s="110">
        <v>8</v>
      </c>
      <c r="D12" s="110">
        <v>8</v>
      </c>
      <c r="E12" s="110">
        <v>12</v>
      </c>
      <c r="F12" s="110">
        <f>SUM(C12:E12)</f>
        <v>28</v>
      </c>
      <c r="H12" s="7"/>
      <c r="I12" s="7"/>
      <c r="J12" s="7"/>
    </row>
    <row r="13" spans="1:10" x14ac:dyDescent="0.25">
      <c r="A13" s="11" t="s">
        <v>65</v>
      </c>
      <c r="B13" s="7" t="s">
        <v>25</v>
      </c>
      <c r="C13" s="110">
        <v>13</v>
      </c>
      <c r="D13" s="110">
        <v>11</v>
      </c>
      <c r="E13" s="110">
        <v>7</v>
      </c>
      <c r="F13" s="110">
        <f t="shared" ref="F13" si="0">SUM(C13:E13)</f>
        <v>31</v>
      </c>
      <c r="H13" s="7"/>
      <c r="I13" s="7"/>
      <c r="J13" s="7"/>
    </row>
    <row r="14" spans="1:10" x14ac:dyDescent="0.25">
      <c r="A14" s="11" t="s">
        <v>66</v>
      </c>
      <c r="B14" s="7" t="s">
        <v>25</v>
      </c>
      <c r="C14" s="110">
        <v>20</v>
      </c>
      <c r="D14" s="110">
        <v>16</v>
      </c>
      <c r="E14" s="110">
        <v>22</v>
      </c>
      <c r="F14" s="110">
        <f>E14</f>
        <v>22</v>
      </c>
      <c r="H14" s="7"/>
      <c r="I14" s="7"/>
      <c r="J14" s="7"/>
    </row>
    <row r="15" spans="1:10" x14ac:dyDescent="0.25">
      <c r="A15" s="10" t="s">
        <v>122</v>
      </c>
      <c r="B15" s="7" t="s">
        <v>86</v>
      </c>
      <c r="C15" s="110">
        <v>15</v>
      </c>
      <c r="D15" s="110">
        <v>19</v>
      </c>
      <c r="E15" s="110">
        <v>19</v>
      </c>
      <c r="F15" s="110">
        <f>AVERAGE(C15:E15)</f>
        <v>17.666666666666668</v>
      </c>
      <c r="H15" s="7"/>
      <c r="I15" s="7"/>
      <c r="J15" s="7"/>
    </row>
    <row r="16" spans="1:10" x14ac:dyDescent="0.25">
      <c r="A16" s="10"/>
      <c r="B16" s="7" t="s">
        <v>25</v>
      </c>
      <c r="C16" s="110">
        <v>56</v>
      </c>
      <c r="D16" s="110">
        <v>53</v>
      </c>
      <c r="E16" s="110">
        <v>60</v>
      </c>
      <c r="F16" s="110">
        <f>AVERAGE(C16:E16)</f>
        <v>56.333333333333336</v>
      </c>
      <c r="H16" s="7"/>
      <c r="I16" s="7"/>
      <c r="J16" s="7"/>
    </row>
    <row r="17" spans="1:10" x14ac:dyDescent="0.25">
      <c r="A17" s="10"/>
      <c r="B17" s="7" t="s">
        <v>87</v>
      </c>
      <c r="C17" s="110">
        <v>39</v>
      </c>
      <c r="D17" s="110">
        <v>33</v>
      </c>
      <c r="E17" s="110">
        <v>35</v>
      </c>
      <c r="F17" s="110">
        <f>SUM(C17:E17)</f>
        <v>107</v>
      </c>
      <c r="H17" s="7"/>
      <c r="I17" s="7"/>
      <c r="J17" s="7"/>
    </row>
    <row r="18" spans="1:10" x14ac:dyDescent="0.25">
      <c r="A18" s="13"/>
      <c r="C18" s="112"/>
      <c r="D18" s="112"/>
      <c r="E18" s="112"/>
      <c r="F18" s="110"/>
    </row>
    <row r="19" spans="1:10" ht="15.75" thickBot="1" x14ac:dyDescent="0.3">
      <c r="A19" s="14" t="s">
        <v>88</v>
      </c>
      <c r="B19" s="15"/>
      <c r="C19" s="113">
        <f>+C12+C16</f>
        <v>64</v>
      </c>
      <c r="D19" s="113">
        <f t="shared" ref="D19:E19" si="1">+D12+D16</f>
        <v>61</v>
      </c>
      <c r="E19" s="113">
        <f t="shared" si="1"/>
        <v>72</v>
      </c>
      <c r="F19" s="113">
        <f>+F12+F16</f>
        <v>84.333333333333343</v>
      </c>
    </row>
    <row r="20" spans="1:10" ht="15.75" thickTop="1" x14ac:dyDescent="0.25">
      <c r="A20" s="94" t="s">
        <v>89</v>
      </c>
      <c r="B20" s="51"/>
      <c r="C20" s="52"/>
      <c r="D20" s="52"/>
      <c r="E20" s="52"/>
      <c r="F20" s="52"/>
    </row>
    <row r="21" spans="1:10" x14ac:dyDescent="0.25">
      <c r="A21" s="94" t="s">
        <v>27</v>
      </c>
    </row>
    <row r="23" spans="1:10" x14ac:dyDescent="0.25">
      <c r="A23" s="181" t="s">
        <v>28</v>
      </c>
      <c r="B23" s="181"/>
      <c r="C23" s="181"/>
      <c r="D23" s="181"/>
      <c r="E23" s="181"/>
    </row>
    <row r="24" spans="1:10" x14ac:dyDescent="0.25">
      <c r="A24" s="180" t="s">
        <v>29</v>
      </c>
      <c r="B24" s="180"/>
      <c r="C24" s="180"/>
      <c r="D24" s="180"/>
      <c r="E24" s="180"/>
    </row>
    <row r="25" spans="1:10" x14ac:dyDescent="0.25">
      <c r="A25" s="2" t="s">
        <v>30</v>
      </c>
      <c r="B25" s="5" t="s">
        <v>31</v>
      </c>
      <c r="C25" s="17"/>
      <c r="D25" s="17"/>
      <c r="E25" s="17"/>
    </row>
    <row r="27" spans="1:10" ht="15.75" thickBot="1" x14ac:dyDescent="0.3">
      <c r="A27" s="8" t="s">
        <v>9</v>
      </c>
      <c r="B27" s="9" t="s">
        <v>17</v>
      </c>
      <c r="C27" s="9" t="s">
        <v>18</v>
      </c>
      <c r="D27" s="9" t="s">
        <v>53</v>
      </c>
      <c r="E27" s="9" t="s">
        <v>54</v>
      </c>
    </row>
    <row r="28" spans="1:10" x14ac:dyDescent="0.25">
      <c r="A28" s="18" t="s">
        <v>23</v>
      </c>
      <c r="B28" s="101"/>
      <c r="C28" s="101"/>
      <c r="D28" s="101"/>
      <c r="E28" s="101"/>
    </row>
    <row r="29" spans="1:10" x14ac:dyDescent="0.25">
      <c r="A29" s="19" t="s">
        <v>24</v>
      </c>
      <c r="B29" s="63">
        <v>3187656.2</v>
      </c>
      <c r="C29" s="63">
        <v>3085041.74</v>
      </c>
      <c r="D29" s="63">
        <v>1154959.5</v>
      </c>
      <c r="E29" s="59">
        <f t="shared" ref="E29" si="2">SUM(B29:D29)</f>
        <v>7427657.4400000004</v>
      </c>
    </row>
    <row r="30" spans="1:10" x14ac:dyDescent="0.25">
      <c r="A30" s="18" t="s">
        <v>123</v>
      </c>
      <c r="B30" s="63">
        <v>393010</v>
      </c>
      <c r="C30" s="63">
        <v>236240</v>
      </c>
      <c r="D30" s="63">
        <v>285820</v>
      </c>
      <c r="E30" s="59">
        <f>SUM(B30:D30)</f>
        <v>915070</v>
      </c>
    </row>
    <row r="31" spans="1:10" x14ac:dyDescent="0.25">
      <c r="A31" s="18"/>
      <c r="B31" s="90"/>
      <c r="C31" s="90"/>
      <c r="D31" s="90"/>
      <c r="E31" s="90"/>
    </row>
    <row r="32" spans="1:10" ht="15.75" thickBot="1" x14ac:dyDescent="0.3">
      <c r="A32" s="14" t="s">
        <v>26</v>
      </c>
      <c r="B32" s="64">
        <f>SUM(B29:B30)</f>
        <v>3580666.2</v>
      </c>
      <c r="C32" s="65">
        <f t="shared" ref="C32:D32" si="3">SUM(C29:C31)</f>
        <v>3321281.74</v>
      </c>
      <c r="D32" s="65">
        <f t="shared" si="3"/>
        <v>1440779.5</v>
      </c>
      <c r="E32" s="66">
        <f>SUM(E29:E30)</f>
        <v>8342727.4400000004</v>
      </c>
      <c r="F32" s="20"/>
    </row>
    <row r="33" spans="1:7" ht="15.75" thickTop="1" x14ac:dyDescent="0.25">
      <c r="A33" s="7" t="s">
        <v>32</v>
      </c>
    </row>
    <row r="35" spans="1:7" x14ac:dyDescent="0.25">
      <c r="A35" s="180" t="s">
        <v>33</v>
      </c>
      <c r="B35" s="180"/>
      <c r="C35" s="180"/>
      <c r="D35" s="180"/>
      <c r="E35" s="180"/>
    </row>
    <row r="36" spans="1:7" x14ac:dyDescent="0.25">
      <c r="A36" s="180" t="s">
        <v>29</v>
      </c>
      <c r="B36" s="180"/>
      <c r="C36" s="180"/>
      <c r="D36" s="180"/>
      <c r="E36" s="180"/>
      <c r="G36" s="20"/>
    </row>
    <row r="37" spans="1:7" x14ac:dyDescent="0.25">
      <c r="A37" s="180" t="s">
        <v>60</v>
      </c>
      <c r="B37" s="180"/>
      <c r="C37" s="180"/>
      <c r="D37" s="180"/>
      <c r="E37" s="180"/>
    </row>
    <row r="39" spans="1:7" ht="15.75" thickBot="1" x14ac:dyDescent="0.3">
      <c r="A39" s="8" t="s">
        <v>34</v>
      </c>
      <c r="B39" s="9" t="s">
        <v>17</v>
      </c>
      <c r="C39" s="9" t="s">
        <v>18</v>
      </c>
      <c r="D39" s="9" t="s">
        <v>53</v>
      </c>
      <c r="E39" s="9" t="s">
        <v>54</v>
      </c>
    </row>
    <row r="40" spans="1:7" ht="15.95" customHeight="1" x14ac:dyDescent="0.25">
      <c r="A40" s="7" t="s">
        <v>35</v>
      </c>
      <c r="B40" s="99">
        <v>1127175</v>
      </c>
      <c r="C40" s="99">
        <v>1027640</v>
      </c>
      <c r="D40" s="99">
        <v>845095</v>
      </c>
      <c r="E40" s="99">
        <f t="shared" ref="E40:E56" si="4">SUM(B40:D40)</f>
        <v>2999910</v>
      </c>
    </row>
    <row r="41" spans="1:7" x14ac:dyDescent="0.25">
      <c r="A41" s="7" t="s">
        <v>36</v>
      </c>
      <c r="B41" s="99">
        <v>1894581.2</v>
      </c>
      <c r="C41" s="99">
        <v>1722640.14</v>
      </c>
      <c r="D41" s="99">
        <v>0</v>
      </c>
      <c r="E41" s="99">
        <f t="shared" si="4"/>
        <v>3617221.34</v>
      </c>
    </row>
    <row r="42" spans="1:7" x14ac:dyDescent="0.25">
      <c r="A42" s="7" t="s">
        <v>37</v>
      </c>
      <c r="B42" s="99">
        <v>309960</v>
      </c>
      <c r="C42" s="99">
        <v>312340</v>
      </c>
      <c r="D42" s="99">
        <v>284260</v>
      </c>
      <c r="E42" s="99">
        <f t="shared" si="4"/>
        <v>906560</v>
      </c>
    </row>
    <row r="43" spans="1:7" x14ac:dyDescent="0.25">
      <c r="A43" s="7" t="s">
        <v>38</v>
      </c>
      <c r="B43" s="99">
        <v>0</v>
      </c>
      <c r="C43" s="99">
        <v>0</v>
      </c>
      <c r="D43" s="99">
        <v>0</v>
      </c>
      <c r="E43" s="99">
        <f t="shared" si="4"/>
        <v>0</v>
      </c>
    </row>
    <row r="44" spans="1:7" x14ac:dyDescent="0.25">
      <c r="A44" s="7" t="s">
        <v>39</v>
      </c>
      <c r="B44" s="99">
        <v>15900</v>
      </c>
      <c r="C44" s="99">
        <v>25301.599999999999</v>
      </c>
      <c r="D44" s="99">
        <v>234864.5</v>
      </c>
      <c r="E44" s="99">
        <f t="shared" si="4"/>
        <v>276066.09999999998</v>
      </c>
    </row>
    <row r="45" spans="1:7" x14ac:dyDescent="0.25">
      <c r="A45" s="7" t="s">
        <v>68</v>
      </c>
      <c r="B45" s="99">
        <v>0</v>
      </c>
      <c r="C45" s="99">
        <v>0</v>
      </c>
      <c r="D45" s="99">
        <v>0</v>
      </c>
      <c r="E45" s="99">
        <f t="shared" si="4"/>
        <v>0</v>
      </c>
    </row>
    <row r="46" spans="1:7" x14ac:dyDescent="0.25">
      <c r="A46" s="7" t="s">
        <v>69</v>
      </c>
      <c r="B46" s="99">
        <v>0</v>
      </c>
      <c r="C46" s="99">
        <v>0</v>
      </c>
      <c r="D46" s="99">
        <v>0</v>
      </c>
      <c r="E46" s="99">
        <f t="shared" si="4"/>
        <v>0</v>
      </c>
    </row>
    <row r="47" spans="1:7" x14ac:dyDescent="0.25">
      <c r="A47" s="7" t="s">
        <v>70</v>
      </c>
      <c r="B47" s="99">
        <v>0</v>
      </c>
      <c r="C47" s="99">
        <v>0</v>
      </c>
      <c r="D47" s="99">
        <v>0</v>
      </c>
      <c r="E47" s="99">
        <f t="shared" si="4"/>
        <v>0</v>
      </c>
    </row>
    <row r="48" spans="1:7" x14ac:dyDescent="0.25">
      <c r="A48" s="7" t="s">
        <v>71</v>
      </c>
      <c r="B48" s="99">
        <v>233050</v>
      </c>
      <c r="C48" s="99">
        <v>123900</v>
      </c>
      <c r="D48" s="99">
        <v>76560</v>
      </c>
      <c r="E48" s="99">
        <f t="shared" si="4"/>
        <v>433510</v>
      </c>
    </row>
    <row r="49" spans="1:5" x14ac:dyDescent="0.25">
      <c r="A49" s="7" t="s">
        <v>72</v>
      </c>
      <c r="B49" s="99">
        <v>0</v>
      </c>
      <c r="C49" s="99">
        <v>0</v>
      </c>
      <c r="D49" s="99">
        <v>0</v>
      </c>
      <c r="E49" s="99">
        <f t="shared" si="4"/>
        <v>0</v>
      </c>
    </row>
    <row r="50" spans="1:5" x14ac:dyDescent="0.25">
      <c r="A50" s="7" t="s">
        <v>73</v>
      </c>
      <c r="B50" s="99">
        <v>0</v>
      </c>
      <c r="C50" s="99">
        <v>0</v>
      </c>
      <c r="D50" s="99">
        <v>0</v>
      </c>
      <c r="E50" s="99">
        <f t="shared" si="4"/>
        <v>0</v>
      </c>
    </row>
    <row r="51" spans="1:5" x14ac:dyDescent="0.25">
      <c r="A51" s="7" t="s">
        <v>104</v>
      </c>
      <c r="B51" s="99">
        <v>0</v>
      </c>
      <c r="C51" s="99">
        <v>0</v>
      </c>
      <c r="D51" s="99">
        <v>0</v>
      </c>
      <c r="E51" s="99">
        <f t="shared" si="4"/>
        <v>0</v>
      </c>
    </row>
    <row r="52" spans="1:5" x14ac:dyDescent="0.25">
      <c r="A52" s="7" t="s">
        <v>105</v>
      </c>
      <c r="B52" s="99">
        <v>0</v>
      </c>
      <c r="C52" s="99">
        <v>102460</v>
      </c>
      <c r="D52" s="99">
        <v>0</v>
      </c>
      <c r="E52" s="99">
        <f t="shared" si="4"/>
        <v>102460</v>
      </c>
    </row>
    <row r="53" spans="1:5" x14ac:dyDescent="0.25">
      <c r="A53" s="7" t="s">
        <v>106</v>
      </c>
      <c r="B53" s="99">
        <v>0</v>
      </c>
      <c r="C53" s="99">
        <v>7000</v>
      </c>
      <c r="D53" s="99">
        <v>0</v>
      </c>
      <c r="E53" s="99">
        <f t="shared" si="4"/>
        <v>7000</v>
      </c>
    </row>
    <row r="54" spans="1:5" x14ac:dyDescent="0.25">
      <c r="A54" s="7" t="s">
        <v>107</v>
      </c>
      <c r="B54" s="99">
        <v>0</v>
      </c>
      <c r="C54" s="99">
        <v>0</v>
      </c>
      <c r="D54" s="99">
        <v>0</v>
      </c>
      <c r="E54" s="99">
        <f t="shared" si="4"/>
        <v>0</v>
      </c>
    </row>
    <row r="55" spans="1:5" x14ac:dyDescent="0.25">
      <c r="A55" s="7" t="s">
        <v>108</v>
      </c>
      <c r="B55" s="99">
        <v>0</v>
      </c>
      <c r="C55" s="99">
        <v>0</v>
      </c>
      <c r="D55" s="99">
        <v>0</v>
      </c>
      <c r="E55" s="99">
        <f t="shared" si="4"/>
        <v>0</v>
      </c>
    </row>
    <row r="56" spans="1:5" x14ac:dyDescent="0.25">
      <c r="A56" s="7" t="s">
        <v>90</v>
      </c>
      <c r="B56" s="99">
        <v>0</v>
      </c>
      <c r="C56" s="99">
        <v>0</v>
      </c>
      <c r="D56" s="99">
        <v>0</v>
      </c>
      <c r="E56" s="99">
        <f t="shared" si="4"/>
        <v>0</v>
      </c>
    </row>
    <row r="57" spans="1:5" x14ac:dyDescent="0.25">
      <c r="B57" s="99"/>
      <c r="C57" s="99"/>
      <c r="D57" s="99"/>
      <c r="E57" s="100"/>
    </row>
    <row r="58" spans="1:5" ht="15.75" thickBot="1" x14ac:dyDescent="0.3">
      <c r="A58" s="14" t="s">
        <v>26</v>
      </c>
      <c r="B58" s="65">
        <f>SUM(B40:B57)</f>
        <v>3580666.2</v>
      </c>
      <c r="C58" s="65">
        <f>SUM(C40:C57)</f>
        <v>3321281.7399999998</v>
      </c>
      <c r="D58" s="65">
        <f>SUM(D40:D57)</f>
        <v>1440779.5</v>
      </c>
      <c r="E58" s="66">
        <f>SUM(E40:E57)</f>
        <v>8342727.4399999995</v>
      </c>
    </row>
    <row r="59" spans="1:5" ht="15.75" thickTop="1" x14ac:dyDescent="0.25">
      <c r="A59" s="94" t="s">
        <v>32</v>
      </c>
    </row>
    <row r="61" spans="1:5" x14ac:dyDescent="0.25">
      <c r="A61" s="180" t="s">
        <v>40</v>
      </c>
      <c r="B61" s="180"/>
      <c r="C61" s="180"/>
      <c r="D61" s="180"/>
      <c r="E61" s="180"/>
    </row>
    <row r="62" spans="1:5" x14ac:dyDescent="0.25">
      <c r="A62" s="180" t="s">
        <v>41</v>
      </c>
      <c r="B62" s="180"/>
      <c r="C62" s="180"/>
      <c r="D62" s="180"/>
      <c r="E62" s="180"/>
    </row>
    <row r="63" spans="1:5" x14ac:dyDescent="0.25">
      <c r="A63" s="180" t="s">
        <v>60</v>
      </c>
      <c r="B63" s="180"/>
      <c r="C63" s="180"/>
      <c r="D63" s="180"/>
      <c r="E63" s="180"/>
    </row>
    <row r="64" spans="1:5" x14ac:dyDescent="0.25">
      <c r="A64" s="152"/>
      <c r="B64" s="136"/>
      <c r="C64" s="136"/>
      <c r="D64" s="136"/>
      <c r="E64" s="136"/>
    </row>
    <row r="65" spans="1:14" ht="15.75" thickBot="1" x14ac:dyDescent="0.3">
      <c r="A65" s="134" t="s">
        <v>34</v>
      </c>
      <c r="B65" s="135" t="s">
        <v>17</v>
      </c>
      <c r="C65" s="135" t="s">
        <v>18</v>
      </c>
      <c r="D65" s="135" t="s">
        <v>53</v>
      </c>
      <c r="E65" s="135" t="s">
        <v>54</v>
      </c>
    </row>
    <row r="66" spans="1:14" x14ac:dyDescent="0.25">
      <c r="A66" s="136" t="s">
        <v>118</v>
      </c>
      <c r="B66" s="126">
        <f>'Tratamiento 2T'!E72</f>
        <v>33674545.5</v>
      </c>
      <c r="C66" s="126">
        <f>B72</f>
        <v>30093879.300000001</v>
      </c>
      <c r="D66" s="126">
        <f>C72</f>
        <v>26772597.560000002</v>
      </c>
      <c r="E66" s="153">
        <f>B66</f>
        <v>33674545.5</v>
      </c>
    </row>
    <row r="67" spans="1:14" x14ac:dyDescent="0.25">
      <c r="A67" s="136" t="s">
        <v>42</v>
      </c>
      <c r="B67" s="126">
        <v>0</v>
      </c>
      <c r="C67" s="126">
        <v>0</v>
      </c>
      <c r="D67" s="126">
        <v>0</v>
      </c>
      <c r="E67" s="153">
        <f>SUM(B67:D67)</f>
        <v>0</v>
      </c>
    </row>
    <row r="68" spans="1:14" x14ac:dyDescent="0.25">
      <c r="A68" s="136"/>
      <c r="B68" s="126"/>
      <c r="C68" s="126"/>
      <c r="D68" s="126"/>
      <c r="E68" s="153">
        <f>SUM(B68:D68)</f>
        <v>0</v>
      </c>
    </row>
    <row r="69" spans="1:14" x14ac:dyDescent="0.25">
      <c r="A69" s="137" t="s">
        <v>43</v>
      </c>
      <c r="B69" s="154">
        <f>B67+B66+B68</f>
        <v>33674545.5</v>
      </c>
      <c r="C69" s="154">
        <f t="shared" ref="C69:E69" si="5">C67+C66+C68</f>
        <v>30093879.300000001</v>
      </c>
      <c r="D69" s="154">
        <f t="shared" si="5"/>
        <v>26772597.560000002</v>
      </c>
      <c r="E69" s="154">
        <f t="shared" si="5"/>
        <v>33674545.5</v>
      </c>
    </row>
    <row r="70" spans="1:14" x14ac:dyDescent="0.25">
      <c r="A70" s="139" t="s">
        <v>44</v>
      </c>
      <c r="B70" s="155">
        <f>B58</f>
        <v>3580666.2</v>
      </c>
      <c r="C70" s="155">
        <f t="shared" ref="C70:E70" si="6">C58</f>
        <v>3321281.7399999998</v>
      </c>
      <c r="D70" s="155">
        <f t="shared" si="6"/>
        <v>1440779.5</v>
      </c>
      <c r="E70" s="155">
        <f t="shared" si="6"/>
        <v>8342727.4399999995</v>
      </c>
    </row>
    <row r="71" spans="1:14" x14ac:dyDescent="0.25">
      <c r="A71" s="156" t="s">
        <v>109</v>
      </c>
      <c r="B71" s="126"/>
      <c r="C71" s="126"/>
      <c r="D71" s="126">
        <v>139080</v>
      </c>
      <c r="E71" s="153">
        <f>SUM(B71:D71)</f>
        <v>139080</v>
      </c>
    </row>
    <row r="72" spans="1:14" x14ac:dyDescent="0.25">
      <c r="A72" s="137" t="s">
        <v>45</v>
      </c>
      <c r="B72" s="154">
        <f t="shared" ref="B72:D72" si="7">+B69-B70-B71</f>
        <v>30093879.300000001</v>
      </c>
      <c r="C72" s="154">
        <f t="shared" si="7"/>
        <v>26772597.560000002</v>
      </c>
      <c r="D72" s="154">
        <f t="shared" si="7"/>
        <v>25192738.060000002</v>
      </c>
      <c r="E72" s="154">
        <f>+E69-E70-E71</f>
        <v>25192738.060000002</v>
      </c>
    </row>
    <row r="73" spans="1:14" ht="15.75" thickBot="1" x14ac:dyDescent="0.3">
      <c r="A73" s="142"/>
      <c r="B73" s="142"/>
      <c r="C73" s="142"/>
      <c r="D73" s="142"/>
      <c r="E73" s="142"/>
    </row>
    <row r="74" spans="1:14" ht="15.75" thickTop="1" x14ac:dyDescent="0.25">
      <c r="A74" s="157" t="s">
        <v>46</v>
      </c>
      <c r="B74" s="136"/>
      <c r="C74" s="136"/>
      <c r="D74" s="136"/>
      <c r="E74" s="136"/>
    </row>
    <row r="75" spans="1:14" ht="35.25" customHeight="1" x14ac:dyDescent="0.25">
      <c r="A75" s="184" t="s">
        <v>110</v>
      </c>
      <c r="B75" s="184"/>
      <c r="C75" s="184"/>
      <c r="D75" s="184"/>
      <c r="E75" s="184"/>
      <c r="L75" s="20"/>
      <c r="M75" s="20"/>
      <c r="N75" s="20"/>
    </row>
    <row r="76" spans="1:14" x14ac:dyDescent="0.25">
      <c r="A76" s="184"/>
      <c r="B76" s="184"/>
      <c r="C76" s="184"/>
      <c r="D76" s="184"/>
      <c r="E76" s="184"/>
    </row>
    <row r="78" spans="1:14" x14ac:dyDescent="0.25">
      <c r="A78" s="7" t="s">
        <v>111</v>
      </c>
      <c r="B78" s="20"/>
    </row>
  </sheetData>
  <mergeCells count="12">
    <mergeCell ref="A1:F1"/>
    <mergeCell ref="A8:F8"/>
    <mergeCell ref="A24:E24"/>
    <mergeCell ref="A7:F7"/>
    <mergeCell ref="A23:E23"/>
    <mergeCell ref="A75:E76"/>
    <mergeCell ref="A63:E63"/>
    <mergeCell ref="A35:E35"/>
    <mergeCell ref="A36:E36"/>
    <mergeCell ref="A37:E37"/>
    <mergeCell ref="A61:E61"/>
    <mergeCell ref="A62:E62"/>
  </mergeCells>
  <pageMargins left="0.70866141732283472" right="0.70866141732283472" top="0.74803149606299213" bottom="0.74803149606299213" header="0.31496062992125984" footer="0.31496062992125984"/>
  <pageSetup scale="64" firstPageNumber="19" orientation="portrait" useFirstPageNumber="1" r:id="rId1"/>
  <headerFooter>
    <oddFooter>&amp;R&amp;"-,Negrita"&amp;12&amp;P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55" workbookViewId="0">
      <selection activeCell="I75" sqref="I75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80" t="s">
        <v>0</v>
      </c>
      <c r="B1" s="180"/>
      <c r="C1" s="180"/>
      <c r="D1" s="180"/>
      <c r="E1" s="180"/>
      <c r="F1" s="180"/>
    </row>
    <row r="2" spans="1:6" x14ac:dyDescent="0.25">
      <c r="A2" s="2" t="s">
        <v>1</v>
      </c>
      <c r="B2" s="3" t="s">
        <v>91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50</v>
      </c>
      <c r="B5" s="5" t="s">
        <v>97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80" t="s">
        <v>7</v>
      </c>
      <c r="B7" s="180"/>
      <c r="C7" s="180"/>
      <c r="D7" s="180"/>
      <c r="E7" s="180"/>
      <c r="F7" s="180"/>
    </row>
    <row r="8" spans="1:6" x14ac:dyDescent="0.25">
      <c r="A8" s="180" t="s">
        <v>8</v>
      </c>
      <c r="B8" s="180"/>
      <c r="C8" s="180"/>
      <c r="D8" s="180"/>
      <c r="E8" s="180"/>
      <c r="F8" s="180"/>
    </row>
    <row r="10" spans="1:6" ht="15.75" thickBot="1" x14ac:dyDescent="0.3">
      <c r="A10" s="8" t="s">
        <v>9</v>
      </c>
      <c r="B10" s="9" t="s">
        <v>10</v>
      </c>
      <c r="C10" s="9" t="s">
        <v>20</v>
      </c>
      <c r="D10" s="9" t="s">
        <v>21</v>
      </c>
      <c r="E10" s="9" t="s">
        <v>22</v>
      </c>
      <c r="F10" s="9" t="s">
        <v>55</v>
      </c>
    </row>
    <row r="11" spans="1:6" x14ac:dyDescent="0.25">
      <c r="A11" s="10" t="s">
        <v>23</v>
      </c>
      <c r="B11" s="7"/>
      <c r="F11" s="17"/>
    </row>
    <row r="12" spans="1:6" x14ac:dyDescent="0.25">
      <c r="A12" s="11" t="s">
        <v>64</v>
      </c>
      <c r="B12" s="7" t="s">
        <v>25</v>
      </c>
      <c r="C12" s="111">
        <v>7</v>
      </c>
      <c r="D12" s="111">
        <v>8</v>
      </c>
      <c r="E12" s="111">
        <v>6</v>
      </c>
      <c r="F12" s="111">
        <f>SUM(C12:E12)</f>
        <v>21</v>
      </c>
    </row>
    <row r="13" spans="1:6" x14ac:dyDescent="0.25">
      <c r="A13" s="11" t="s">
        <v>65</v>
      </c>
      <c r="B13" s="7" t="s">
        <v>25</v>
      </c>
      <c r="C13" s="111">
        <v>10</v>
      </c>
      <c r="D13" s="111">
        <v>8</v>
      </c>
      <c r="E13" s="111">
        <v>9</v>
      </c>
      <c r="F13" s="111">
        <f t="shared" ref="F13" si="0">SUM(C13:E13)</f>
        <v>27</v>
      </c>
    </row>
    <row r="14" spans="1:6" x14ac:dyDescent="0.25">
      <c r="A14" s="11" t="s">
        <v>66</v>
      </c>
      <c r="B14" s="7" t="s">
        <v>25</v>
      </c>
      <c r="C14" s="111">
        <v>20</v>
      </c>
      <c r="D14" s="111">
        <v>20</v>
      </c>
      <c r="E14" s="111">
        <v>17</v>
      </c>
      <c r="F14" s="111">
        <f>E14</f>
        <v>17</v>
      </c>
    </row>
    <row r="15" spans="1:6" x14ac:dyDescent="0.25">
      <c r="A15" s="10" t="s">
        <v>122</v>
      </c>
      <c r="B15" s="7" t="s">
        <v>86</v>
      </c>
      <c r="C15" s="111">
        <v>19</v>
      </c>
      <c r="D15" s="111">
        <v>28</v>
      </c>
      <c r="E15" s="111">
        <v>28</v>
      </c>
      <c r="F15" s="111">
        <f>AVERAGE(C15:E15)</f>
        <v>25</v>
      </c>
    </row>
    <row r="16" spans="1:6" x14ac:dyDescent="0.25">
      <c r="A16" s="10"/>
      <c r="B16" s="7" t="s">
        <v>25</v>
      </c>
      <c r="C16" s="111">
        <v>74</v>
      </c>
      <c r="D16" s="111">
        <v>111</v>
      </c>
      <c r="E16" s="111">
        <v>142</v>
      </c>
      <c r="F16" s="111">
        <f>AVERAGE(C16:E16)</f>
        <v>109</v>
      </c>
    </row>
    <row r="17" spans="1:6" x14ac:dyDescent="0.25">
      <c r="A17" s="10"/>
      <c r="B17" s="7" t="s">
        <v>87</v>
      </c>
      <c r="C17" s="111">
        <v>57</v>
      </c>
      <c r="D17" s="111">
        <v>64</v>
      </c>
      <c r="E17" s="111">
        <v>79</v>
      </c>
      <c r="F17" s="111">
        <f>SUM(C17:E17)</f>
        <v>200</v>
      </c>
    </row>
    <row r="18" spans="1:6" x14ac:dyDescent="0.25">
      <c r="A18" s="13"/>
      <c r="C18" s="112"/>
      <c r="D18" s="112"/>
      <c r="E18" s="112"/>
      <c r="F18" s="112"/>
    </row>
    <row r="19" spans="1:6" ht="15.75" thickBot="1" x14ac:dyDescent="0.3">
      <c r="A19" s="14" t="s">
        <v>88</v>
      </c>
      <c r="B19" s="15"/>
      <c r="C19" s="113">
        <f>+C12+C16</f>
        <v>81</v>
      </c>
      <c r="D19" s="113">
        <f t="shared" ref="D19:E19" si="1">+D12+D16</f>
        <v>119</v>
      </c>
      <c r="E19" s="113">
        <f t="shared" si="1"/>
        <v>148</v>
      </c>
      <c r="F19" s="113">
        <f>+F12+F16</f>
        <v>130</v>
      </c>
    </row>
    <row r="20" spans="1:6" ht="15.75" thickTop="1" x14ac:dyDescent="0.25">
      <c r="A20" s="94" t="s">
        <v>89</v>
      </c>
      <c r="B20" s="51"/>
      <c r="C20" s="52"/>
      <c r="D20" s="52"/>
      <c r="E20" s="52"/>
      <c r="F20" s="52"/>
    </row>
    <row r="21" spans="1:6" x14ac:dyDescent="0.25">
      <c r="A21" s="94" t="s">
        <v>27</v>
      </c>
    </row>
    <row r="23" spans="1:6" x14ac:dyDescent="0.25">
      <c r="A23" s="181" t="s">
        <v>28</v>
      </c>
      <c r="B23" s="181"/>
      <c r="C23" s="181"/>
      <c r="D23" s="181"/>
      <c r="E23" s="181"/>
    </row>
    <row r="24" spans="1:6" x14ac:dyDescent="0.25">
      <c r="A24" s="180" t="s">
        <v>29</v>
      </c>
      <c r="B24" s="180"/>
      <c r="C24" s="180"/>
      <c r="D24" s="180"/>
      <c r="E24" s="180"/>
    </row>
    <row r="25" spans="1:6" x14ac:dyDescent="0.25">
      <c r="A25" s="180" t="s">
        <v>60</v>
      </c>
      <c r="B25" s="180"/>
      <c r="C25" s="180"/>
      <c r="D25" s="180"/>
      <c r="E25" s="180"/>
    </row>
    <row r="27" spans="1:6" ht="15.75" thickBot="1" x14ac:dyDescent="0.3">
      <c r="A27" s="8" t="s">
        <v>9</v>
      </c>
      <c r="B27" s="9" t="s">
        <v>20</v>
      </c>
      <c r="C27" s="9" t="s">
        <v>21</v>
      </c>
      <c r="D27" s="9" t="s">
        <v>22</v>
      </c>
      <c r="E27" s="9" t="s">
        <v>55</v>
      </c>
    </row>
    <row r="28" spans="1:6" x14ac:dyDescent="0.25">
      <c r="A28" s="18" t="s">
        <v>23</v>
      </c>
      <c r="B28" s="101"/>
      <c r="C28" s="101"/>
      <c r="D28" s="101"/>
      <c r="E28" s="101"/>
    </row>
    <row r="29" spans="1:6" x14ac:dyDescent="0.25">
      <c r="A29" s="19" t="s">
        <v>24</v>
      </c>
      <c r="B29" s="63">
        <v>7062997.9199999999</v>
      </c>
      <c r="C29" s="63">
        <v>1852662</v>
      </c>
      <c r="D29" s="63">
        <v>9201995.2599999998</v>
      </c>
      <c r="E29" s="62">
        <f>SUM(B29:D29)</f>
        <v>18117655.18</v>
      </c>
    </row>
    <row r="30" spans="1:6" x14ac:dyDescent="0.25">
      <c r="A30" s="18" t="s">
        <v>123</v>
      </c>
      <c r="B30" s="63">
        <v>367130</v>
      </c>
      <c r="C30" s="63">
        <v>558590</v>
      </c>
      <c r="D30" s="63">
        <v>516610</v>
      </c>
      <c r="E30" s="62">
        <f>SUM(B30:D30)</f>
        <v>1442330</v>
      </c>
    </row>
    <row r="31" spans="1:6" x14ac:dyDescent="0.25">
      <c r="A31" s="18"/>
      <c r="B31" s="62"/>
      <c r="C31" s="62"/>
      <c r="D31" s="62"/>
      <c r="E31" s="62"/>
    </row>
    <row r="32" spans="1:6" ht="15.75" thickBot="1" x14ac:dyDescent="0.3">
      <c r="A32" s="14" t="s">
        <v>26</v>
      </c>
      <c r="B32" s="66">
        <f>SUM(B29:B30)</f>
        <v>7430127.9199999999</v>
      </c>
      <c r="C32" s="66">
        <f>SUM(C29:C30)</f>
        <v>2411252</v>
      </c>
      <c r="D32" s="66">
        <f>SUM(D29:D30)</f>
        <v>9718605.2599999998</v>
      </c>
      <c r="E32" s="66">
        <f>SUM(E29:E30)</f>
        <v>19559985.18</v>
      </c>
      <c r="F32" s="20"/>
    </row>
    <row r="33" spans="1:7" ht="15.75" thickTop="1" x14ac:dyDescent="0.25">
      <c r="A33" s="94" t="s">
        <v>32</v>
      </c>
    </row>
    <row r="35" spans="1:7" x14ac:dyDescent="0.25">
      <c r="A35" s="180" t="s">
        <v>33</v>
      </c>
      <c r="B35" s="180"/>
      <c r="C35" s="180"/>
      <c r="D35" s="180"/>
      <c r="E35" s="180"/>
    </row>
    <row r="36" spans="1:7" x14ac:dyDescent="0.25">
      <c r="A36" s="180" t="s">
        <v>29</v>
      </c>
      <c r="B36" s="180"/>
      <c r="C36" s="180"/>
      <c r="D36" s="180"/>
      <c r="E36" s="180"/>
      <c r="G36" s="20"/>
    </row>
    <row r="37" spans="1:7" x14ac:dyDescent="0.25">
      <c r="A37" s="180" t="s">
        <v>60</v>
      </c>
      <c r="B37" s="180"/>
      <c r="C37" s="180"/>
      <c r="D37" s="180"/>
      <c r="E37" s="180"/>
    </row>
    <row r="39" spans="1:7" ht="15.75" thickBot="1" x14ac:dyDescent="0.3">
      <c r="A39" s="8" t="s">
        <v>34</v>
      </c>
      <c r="B39" s="9" t="s">
        <v>20</v>
      </c>
      <c r="C39" s="9" t="s">
        <v>21</v>
      </c>
      <c r="D39" s="9" t="s">
        <v>22</v>
      </c>
      <c r="E39" s="9" t="s">
        <v>55</v>
      </c>
    </row>
    <row r="40" spans="1:7" ht="15.95" customHeight="1" x14ac:dyDescent="0.25">
      <c r="A40" s="7" t="s">
        <v>35</v>
      </c>
      <c r="B40" s="99">
        <v>1024015</v>
      </c>
      <c r="C40" s="99">
        <v>1031595</v>
      </c>
      <c r="D40" s="99">
        <v>866920</v>
      </c>
      <c r="E40" s="99">
        <f t="shared" ref="E40:E56" si="2">SUM(B40:D40)</f>
        <v>2922530</v>
      </c>
    </row>
    <row r="41" spans="1:7" x14ac:dyDescent="0.25">
      <c r="A41" s="7" t="s">
        <v>36</v>
      </c>
      <c r="B41" s="99">
        <v>3804198.12</v>
      </c>
      <c r="C41" s="99">
        <v>0</v>
      </c>
      <c r="D41" s="99">
        <v>5626653.79</v>
      </c>
      <c r="E41" s="99">
        <f t="shared" si="2"/>
        <v>9430851.9100000001</v>
      </c>
    </row>
    <row r="42" spans="1:7" x14ac:dyDescent="0.25">
      <c r="A42" s="7" t="s">
        <v>37</v>
      </c>
      <c r="B42" s="99">
        <v>376780</v>
      </c>
      <c r="C42" s="99">
        <v>736060</v>
      </c>
      <c r="D42" s="99">
        <v>573760</v>
      </c>
      <c r="E42" s="99">
        <f t="shared" si="2"/>
        <v>1686600</v>
      </c>
    </row>
    <row r="43" spans="1:7" x14ac:dyDescent="0.25">
      <c r="A43" s="7" t="s">
        <v>38</v>
      </c>
      <c r="B43" s="99">
        <v>0</v>
      </c>
      <c r="C43" s="99">
        <v>0</v>
      </c>
      <c r="D43" s="99">
        <v>1490000</v>
      </c>
      <c r="E43" s="99">
        <f t="shared" si="2"/>
        <v>1490000</v>
      </c>
    </row>
    <row r="44" spans="1:7" x14ac:dyDescent="0.25">
      <c r="A44" s="7" t="s">
        <v>39</v>
      </c>
      <c r="B44" s="99">
        <v>2009784.8</v>
      </c>
      <c r="C44" s="99">
        <v>244667</v>
      </c>
      <c r="D44" s="99">
        <v>69224</v>
      </c>
      <c r="E44" s="99">
        <f t="shared" si="2"/>
        <v>2323675.7999999998</v>
      </c>
    </row>
    <row r="45" spans="1:7" x14ac:dyDescent="0.25">
      <c r="A45" s="7" t="s">
        <v>68</v>
      </c>
      <c r="B45" s="99">
        <v>0</v>
      </c>
      <c r="C45" s="99">
        <v>0</v>
      </c>
      <c r="D45" s="99">
        <v>344172.47</v>
      </c>
      <c r="E45" s="99">
        <f t="shared" si="2"/>
        <v>344172.47</v>
      </c>
    </row>
    <row r="46" spans="1:7" x14ac:dyDescent="0.25">
      <c r="A46" s="7" t="s">
        <v>69</v>
      </c>
      <c r="B46" s="99">
        <v>0</v>
      </c>
      <c r="C46" s="99">
        <v>76400</v>
      </c>
      <c r="D46" s="99">
        <v>42525</v>
      </c>
      <c r="E46" s="99">
        <f t="shared" si="2"/>
        <v>118925</v>
      </c>
    </row>
    <row r="47" spans="1:7" x14ac:dyDescent="0.25">
      <c r="A47" s="7" t="s">
        <v>70</v>
      </c>
      <c r="B47" s="99">
        <v>0</v>
      </c>
      <c r="C47" s="99">
        <v>0</v>
      </c>
      <c r="D47" s="99">
        <v>0</v>
      </c>
      <c r="E47" s="99">
        <f t="shared" si="2"/>
        <v>0</v>
      </c>
    </row>
    <row r="48" spans="1:7" x14ac:dyDescent="0.25">
      <c r="A48" s="7" t="s">
        <v>71</v>
      </c>
      <c r="B48" s="99">
        <v>215350</v>
      </c>
      <c r="C48" s="99">
        <v>322530</v>
      </c>
      <c r="D48" s="99">
        <v>67850</v>
      </c>
      <c r="E48" s="99">
        <f t="shared" si="2"/>
        <v>605730</v>
      </c>
    </row>
    <row r="49" spans="1:5" x14ac:dyDescent="0.25">
      <c r="A49" s="7" t="s">
        <v>72</v>
      </c>
      <c r="B49" s="99">
        <v>0</v>
      </c>
      <c r="C49" s="99">
        <v>0</v>
      </c>
      <c r="D49" s="99">
        <v>0</v>
      </c>
      <c r="E49" s="99">
        <f t="shared" si="2"/>
        <v>0</v>
      </c>
    </row>
    <row r="50" spans="1:5" x14ac:dyDescent="0.25">
      <c r="A50" s="7" t="s">
        <v>73</v>
      </c>
      <c r="B50" s="99">
        <v>0</v>
      </c>
      <c r="C50" s="99">
        <v>0</v>
      </c>
      <c r="D50" s="99">
        <v>0</v>
      </c>
      <c r="E50" s="99">
        <f t="shared" si="2"/>
        <v>0</v>
      </c>
    </row>
    <row r="51" spans="1:5" x14ac:dyDescent="0.25">
      <c r="A51" s="7" t="s">
        <v>104</v>
      </c>
      <c r="B51" s="99">
        <v>0</v>
      </c>
      <c r="C51" s="99">
        <v>0</v>
      </c>
      <c r="D51" s="99">
        <v>0</v>
      </c>
      <c r="E51" s="99">
        <f t="shared" si="2"/>
        <v>0</v>
      </c>
    </row>
    <row r="52" spans="1:5" x14ac:dyDescent="0.25">
      <c r="A52" s="7" t="s">
        <v>105</v>
      </c>
      <c r="B52" s="99">
        <v>0</v>
      </c>
      <c r="C52" s="99">
        <v>0</v>
      </c>
      <c r="D52" s="99">
        <v>0</v>
      </c>
      <c r="E52" s="99">
        <f t="shared" si="2"/>
        <v>0</v>
      </c>
    </row>
    <row r="53" spans="1:5" x14ac:dyDescent="0.25">
      <c r="A53" s="7" t="s">
        <v>106</v>
      </c>
      <c r="B53" s="99">
        <v>0</v>
      </c>
      <c r="C53" s="99">
        <v>0</v>
      </c>
      <c r="D53" s="99">
        <v>637500</v>
      </c>
      <c r="E53" s="99">
        <f t="shared" si="2"/>
        <v>637500</v>
      </c>
    </row>
    <row r="54" spans="1:5" x14ac:dyDescent="0.25">
      <c r="A54" s="7" t="s">
        <v>107</v>
      </c>
      <c r="B54" s="99">
        <v>0</v>
      </c>
      <c r="C54" s="99">
        <v>0</v>
      </c>
      <c r="D54" s="99">
        <v>0</v>
      </c>
      <c r="E54" s="99">
        <f t="shared" si="2"/>
        <v>0</v>
      </c>
    </row>
    <row r="55" spans="1:5" x14ac:dyDescent="0.25">
      <c r="A55" s="7" t="s">
        <v>108</v>
      </c>
      <c r="B55" s="99">
        <v>0</v>
      </c>
      <c r="C55" s="99">
        <v>0</v>
      </c>
      <c r="D55" s="99">
        <v>0</v>
      </c>
      <c r="E55" s="99">
        <f t="shared" si="2"/>
        <v>0</v>
      </c>
    </row>
    <row r="56" spans="1:5" x14ac:dyDescent="0.25">
      <c r="A56" s="7" t="s">
        <v>90</v>
      </c>
      <c r="B56" s="99">
        <v>0</v>
      </c>
      <c r="C56" s="99">
        <v>0</v>
      </c>
      <c r="D56" s="99">
        <v>0</v>
      </c>
      <c r="E56" s="99">
        <f t="shared" si="2"/>
        <v>0</v>
      </c>
    </row>
    <row r="57" spans="1:5" x14ac:dyDescent="0.25">
      <c r="B57" s="100"/>
      <c r="C57" s="100"/>
      <c r="D57" s="100"/>
      <c r="E57" s="100"/>
    </row>
    <row r="58" spans="1:5" ht="15.75" thickBot="1" x14ac:dyDescent="0.3">
      <c r="A58" s="14" t="s">
        <v>26</v>
      </c>
      <c r="B58" s="66">
        <f t="shared" ref="B58:D58" si="3">SUM(B40:B57)</f>
        <v>7430127.9199999999</v>
      </c>
      <c r="C58" s="66">
        <f t="shared" si="3"/>
        <v>2411252</v>
      </c>
      <c r="D58" s="66">
        <f t="shared" si="3"/>
        <v>9718605.2599999998</v>
      </c>
      <c r="E58" s="66">
        <f>SUM(E40:E57)</f>
        <v>19559985.18</v>
      </c>
    </row>
    <row r="59" spans="1:5" ht="15.75" thickTop="1" x14ac:dyDescent="0.25">
      <c r="A59" s="94" t="s">
        <v>32</v>
      </c>
    </row>
    <row r="61" spans="1:5" x14ac:dyDescent="0.25">
      <c r="A61" s="180" t="s">
        <v>40</v>
      </c>
      <c r="B61" s="180"/>
      <c r="C61" s="180"/>
      <c r="D61" s="180"/>
      <c r="E61" s="180"/>
    </row>
    <row r="62" spans="1:5" x14ac:dyDescent="0.25">
      <c r="A62" s="180" t="s">
        <v>41</v>
      </c>
      <c r="B62" s="180"/>
      <c r="C62" s="180"/>
      <c r="D62" s="180"/>
      <c r="E62" s="180"/>
    </row>
    <row r="63" spans="1:5" x14ac:dyDescent="0.25">
      <c r="A63" s="180" t="s">
        <v>60</v>
      </c>
      <c r="B63" s="180"/>
      <c r="C63" s="180"/>
      <c r="D63" s="180"/>
      <c r="E63" s="180"/>
    </row>
    <row r="64" spans="1:5" x14ac:dyDescent="0.25">
      <c r="A64" s="152"/>
      <c r="B64" s="136"/>
      <c r="C64" s="136"/>
      <c r="D64" s="136"/>
      <c r="E64" s="136"/>
    </row>
    <row r="65" spans="1:14" ht="15.75" thickBot="1" x14ac:dyDescent="0.3">
      <c r="A65" s="134" t="s">
        <v>34</v>
      </c>
      <c r="B65" s="135" t="s">
        <v>20</v>
      </c>
      <c r="C65" s="135" t="s">
        <v>21</v>
      </c>
      <c r="D65" s="135" t="s">
        <v>22</v>
      </c>
      <c r="E65" s="135" t="s">
        <v>55</v>
      </c>
    </row>
    <row r="66" spans="1:14" x14ac:dyDescent="0.25">
      <c r="A66" s="136" t="s">
        <v>118</v>
      </c>
      <c r="B66" s="158">
        <f>'Tratamiento 3T'!E72</f>
        <v>25192738.060000002</v>
      </c>
      <c r="C66" s="158">
        <f>B72</f>
        <v>17762610.140000001</v>
      </c>
      <c r="D66" s="158">
        <f>C72</f>
        <v>1169479.3900000006</v>
      </c>
      <c r="E66" s="159">
        <f>B66</f>
        <v>25192738.060000002</v>
      </c>
    </row>
    <row r="67" spans="1:14" x14ac:dyDescent="0.25">
      <c r="A67" s="136" t="s">
        <v>42</v>
      </c>
      <c r="B67" s="158">
        <v>0</v>
      </c>
      <c r="C67" s="158">
        <v>0</v>
      </c>
      <c r="D67" s="158">
        <v>45080582.799999997</v>
      </c>
      <c r="E67" s="159">
        <f>SUM(B67:D67)</f>
        <v>45080582.799999997</v>
      </c>
    </row>
    <row r="68" spans="1:14" x14ac:dyDescent="0.25">
      <c r="A68" s="160" t="s">
        <v>112</v>
      </c>
      <c r="B68" s="158">
        <v>0</v>
      </c>
      <c r="C68" s="158">
        <v>0</v>
      </c>
      <c r="D68" s="158">
        <v>7487014.5899999999</v>
      </c>
      <c r="E68" s="159">
        <f>SUM(B68:D68)</f>
        <v>7487014.5899999999</v>
      </c>
    </row>
    <row r="69" spans="1:14" x14ac:dyDescent="0.25">
      <c r="A69" s="137" t="s">
        <v>43</v>
      </c>
      <c r="B69" s="161">
        <f>B67+B66+B68</f>
        <v>25192738.060000002</v>
      </c>
      <c r="C69" s="161">
        <f t="shared" ref="C69:E69" si="4">C67+C66+C68</f>
        <v>17762610.140000001</v>
      </c>
      <c r="D69" s="161">
        <f t="shared" si="4"/>
        <v>53737076.780000001</v>
      </c>
      <c r="E69" s="161">
        <f t="shared" si="4"/>
        <v>77760335.450000003</v>
      </c>
    </row>
    <row r="70" spans="1:14" x14ac:dyDescent="0.25">
      <c r="A70" s="139" t="s">
        <v>44</v>
      </c>
      <c r="B70" s="162">
        <f>B58</f>
        <v>7430127.9199999999</v>
      </c>
      <c r="C70" s="162">
        <f t="shared" ref="C70:E70" si="5">C58</f>
        <v>2411252</v>
      </c>
      <c r="D70" s="162">
        <f t="shared" si="5"/>
        <v>9718605.2599999998</v>
      </c>
      <c r="E70" s="162">
        <f t="shared" si="5"/>
        <v>19559985.18</v>
      </c>
    </row>
    <row r="71" spans="1:14" x14ac:dyDescent="0.25">
      <c r="A71" s="141" t="s">
        <v>102</v>
      </c>
      <c r="B71" s="158">
        <v>0</v>
      </c>
      <c r="C71" s="158">
        <v>14181878.75</v>
      </c>
      <c r="D71" s="158">
        <v>0</v>
      </c>
      <c r="E71" s="159">
        <f>SUM(B71:D71)</f>
        <v>14181878.75</v>
      </c>
    </row>
    <row r="72" spans="1:14" x14ac:dyDescent="0.25">
      <c r="A72" s="137" t="s">
        <v>45</v>
      </c>
      <c r="B72" s="161">
        <f t="shared" ref="B72:D72" si="6">+B69-B70-B71</f>
        <v>17762610.140000001</v>
      </c>
      <c r="C72" s="161">
        <f t="shared" si="6"/>
        <v>1169479.3900000006</v>
      </c>
      <c r="D72" s="161">
        <f t="shared" si="6"/>
        <v>44018471.520000003</v>
      </c>
      <c r="E72" s="161">
        <f>+E69-E70-E71</f>
        <v>44018471.520000003</v>
      </c>
    </row>
    <row r="73" spans="1:14" ht="15.75" thickBot="1" x14ac:dyDescent="0.3">
      <c r="A73" s="142"/>
      <c r="B73" s="142"/>
      <c r="C73" s="142"/>
      <c r="D73" s="142"/>
      <c r="E73" s="142"/>
    </row>
    <row r="74" spans="1:14" ht="15.75" thickTop="1" x14ac:dyDescent="0.25">
      <c r="A74" s="157" t="s">
        <v>46</v>
      </c>
      <c r="B74" s="136"/>
      <c r="C74" s="136"/>
      <c r="D74" s="136"/>
      <c r="E74" s="136"/>
    </row>
    <row r="75" spans="1:14" x14ac:dyDescent="0.25">
      <c r="A75" s="157" t="s">
        <v>113</v>
      </c>
      <c r="B75" s="136"/>
      <c r="C75" s="136"/>
      <c r="D75" s="163"/>
      <c r="E75" s="136"/>
      <c r="L75" s="20"/>
      <c r="M75" s="20"/>
      <c r="N75" s="20"/>
    </row>
    <row r="76" spans="1:14" x14ac:dyDescent="0.25">
      <c r="D76" s="20"/>
    </row>
    <row r="78" spans="1:14" x14ac:dyDescent="0.25">
      <c r="A78" s="7" t="s">
        <v>115</v>
      </c>
      <c r="B78" s="20"/>
    </row>
    <row r="82" spans="3:3" x14ac:dyDescent="0.25">
      <c r="C82" s="94"/>
    </row>
  </sheetData>
  <mergeCells count="12">
    <mergeCell ref="A63:E63"/>
    <mergeCell ref="A36:E36"/>
    <mergeCell ref="A61:E61"/>
    <mergeCell ref="A62:E62"/>
    <mergeCell ref="A1:F1"/>
    <mergeCell ref="A7:F7"/>
    <mergeCell ref="A8:F8"/>
    <mergeCell ref="A23:E23"/>
    <mergeCell ref="A24:E24"/>
    <mergeCell ref="A35:E35"/>
    <mergeCell ref="A25:E25"/>
    <mergeCell ref="A37:E37"/>
  </mergeCells>
  <pageMargins left="0.70866141732283472" right="0.70866141732283472" top="0.74803149606299213" bottom="0.74803149606299213" header="0.31496062992125984" footer="0.31496062992125984"/>
  <pageSetup scale="64" firstPageNumber="20" orientation="portrait" useFirstPageNumber="1" r:id="rId1"/>
  <headerFooter>
    <oddFooter>&amp;R&amp;"-,Negrita"&amp;12&amp;P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2" workbookViewId="0">
      <selection activeCell="A67" sqref="A67:XFD67"/>
    </sheetView>
  </sheetViews>
  <sheetFormatPr baseColWidth="10" defaultColWidth="11.5703125" defaultRowHeight="15" x14ac:dyDescent="0.25"/>
  <cols>
    <col min="1" max="1" width="39.7109375" style="7" customWidth="1"/>
    <col min="2" max="4" width="14.7109375" style="1" customWidth="1"/>
    <col min="5" max="5" width="14.140625" style="1" bestFit="1" customWidth="1"/>
    <col min="6" max="16384" width="11.5703125" style="1"/>
  </cols>
  <sheetData>
    <row r="1" spans="1:5" x14ac:dyDescent="0.25">
      <c r="A1" s="180" t="s">
        <v>0</v>
      </c>
      <c r="B1" s="180"/>
      <c r="C1" s="180"/>
      <c r="D1" s="180"/>
      <c r="E1" s="180"/>
    </row>
    <row r="2" spans="1:5" x14ac:dyDescent="0.25">
      <c r="A2" s="2" t="s">
        <v>1</v>
      </c>
      <c r="B2" s="3" t="s">
        <v>91</v>
      </c>
      <c r="C2" s="3"/>
      <c r="D2" s="3"/>
      <c r="E2" s="3"/>
    </row>
    <row r="3" spans="1:5" x14ac:dyDescent="0.25">
      <c r="A3" s="2" t="s">
        <v>2</v>
      </c>
      <c r="B3" s="4" t="s">
        <v>3</v>
      </c>
      <c r="C3" s="3"/>
      <c r="D3" s="3"/>
      <c r="E3" s="3"/>
    </row>
    <row r="4" spans="1:5" x14ac:dyDescent="0.25">
      <c r="A4" s="2" t="s">
        <v>4</v>
      </c>
      <c r="B4" s="3" t="s">
        <v>5</v>
      </c>
      <c r="C4" s="3"/>
      <c r="D4" s="3"/>
      <c r="E4" s="3"/>
    </row>
    <row r="5" spans="1:5" x14ac:dyDescent="0.25">
      <c r="A5" s="2" t="s">
        <v>50</v>
      </c>
      <c r="B5" s="5" t="s">
        <v>98</v>
      </c>
      <c r="C5" s="3"/>
      <c r="D5" s="3"/>
      <c r="E5" s="3"/>
    </row>
    <row r="6" spans="1:5" x14ac:dyDescent="0.25">
      <c r="A6" s="2"/>
      <c r="B6" s="5"/>
      <c r="C6" s="3"/>
      <c r="D6" s="3"/>
      <c r="E6" s="3"/>
    </row>
    <row r="7" spans="1:5" x14ac:dyDescent="0.25">
      <c r="A7" s="180" t="s">
        <v>7</v>
      </c>
      <c r="B7" s="180"/>
      <c r="C7" s="180"/>
      <c r="D7" s="180"/>
      <c r="E7" s="180"/>
    </row>
    <row r="8" spans="1:5" x14ac:dyDescent="0.25">
      <c r="A8" s="46" t="s">
        <v>8</v>
      </c>
      <c r="B8" s="46"/>
      <c r="C8" s="46"/>
      <c r="D8" s="46"/>
      <c r="E8" s="46"/>
    </row>
    <row r="10" spans="1:5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56</v>
      </c>
    </row>
    <row r="11" spans="1:5" x14ac:dyDescent="0.25">
      <c r="A11" s="10" t="s">
        <v>23</v>
      </c>
      <c r="B11" s="7"/>
      <c r="C11" s="7"/>
      <c r="D11" s="7"/>
      <c r="E11" s="7"/>
    </row>
    <row r="12" spans="1:5" x14ac:dyDescent="0.25">
      <c r="A12" s="11" t="s">
        <v>64</v>
      </c>
      <c r="B12" s="7" t="s">
        <v>25</v>
      </c>
      <c r="C12" s="67">
        <f>'Tratamiento 1T'!F12</f>
        <v>56</v>
      </c>
      <c r="D12" s="67">
        <f>'Tratamiento 2T'!F12</f>
        <v>28</v>
      </c>
      <c r="E12" s="67">
        <f>SUM(C12:D12)</f>
        <v>84</v>
      </c>
    </row>
    <row r="13" spans="1:5" x14ac:dyDescent="0.25">
      <c r="A13" s="11" t="s">
        <v>65</v>
      </c>
      <c r="B13" s="7" t="s">
        <v>25</v>
      </c>
      <c r="C13" s="67">
        <f>'Tratamiento 1T'!F13</f>
        <v>35</v>
      </c>
      <c r="D13" s="67">
        <f>'Tratamiento 2T'!F13</f>
        <v>23</v>
      </c>
      <c r="E13" s="67">
        <f t="shared" ref="E13:E17" si="0">SUM(C13:D13)</f>
        <v>58</v>
      </c>
    </row>
    <row r="14" spans="1:5" x14ac:dyDescent="0.25">
      <c r="A14" s="11" t="s">
        <v>66</v>
      </c>
      <c r="B14" s="7" t="s">
        <v>25</v>
      </c>
      <c r="C14" s="67">
        <f>'Tratamiento 1T'!F14</f>
        <v>22</v>
      </c>
      <c r="D14" s="67">
        <f>'Tratamiento 2T'!F14</f>
        <v>26</v>
      </c>
      <c r="E14" s="67">
        <f t="shared" si="0"/>
        <v>48</v>
      </c>
    </row>
    <row r="15" spans="1:5" x14ac:dyDescent="0.25">
      <c r="A15" s="10" t="s">
        <v>123</v>
      </c>
      <c r="B15" s="7" t="s">
        <v>86</v>
      </c>
      <c r="C15" s="67">
        <f>'Tratamiento 1T'!F15</f>
        <v>13.333333333333334</v>
      </c>
      <c r="D15" s="67">
        <f>'Tratamiento 2T'!F15</f>
        <v>12.333333333333334</v>
      </c>
      <c r="E15" s="67">
        <f>SUM(C15:D15)</f>
        <v>25.666666666666668</v>
      </c>
    </row>
    <row r="16" spans="1:5" x14ac:dyDescent="0.25">
      <c r="A16" s="10"/>
      <c r="B16" s="7" t="s">
        <v>25</v>
      </c>
      <c r="C16" s="67">
        <f>'Tratamiento 1T'!F16</f>
        <v>56.666666666666664</v>
      </c>
      <c r="D16" s="67">
        <f>'Tratamiento 2T'!F16</f>
        <v>35.666666666666664</v>
      </c>
      <c r="E16" s="67">
        <f>SUM(C16:D16)</f>
        <v>92.333333333333329</v>
      </c>
    </row>
    <row r="17" spans="1:5" x14ac:dyDescent="0.25">
      <c r="A17" s="10"/>
      <c r="B17" s="7" t="s">
        <v>87</v>
      </c>
      <c r="C17" s="67">
        <f>'Tratamiento 1T'!F17</f>
        <v>83</v>
      </c>
      <c r="D17" s="67">
        <f>'Tratamiento 2T'!F17</f>
        <v>82</v>
      </c>
      <c r="E17" s="67">
        <f t="shared" si="0"/>
        <v>165</v>
      </c>
    </row>
    <row r="18" spans="1:5" x14ac:dyDescent="0.25">
      <c r="A18" s="13"/>
      <c r="C18" s="67"/>
      <c r="D18" s="63"/>
      <c r="E18" s="67"/>
    </row>
    <row r="19" spans="1:5" ht="15.75" thickBot="1" x14ac:dyDescent="0.3">
      <c r="A19" s="14" t="s">
        <v>88</v>
      </c>
      <c r="B19" s="15"/>
      <c r="C19" s="65">
        <f>+C12+C16</f>
        <v>112.66666666666666</v>
      </c>
      <c r="D19" s="65">
        <f t="shared" ref="D19:E19" si="1">+D12+D16</f>
        <v>63.666666666666664</v>
      </c>
      <c r="E19" s="65">
        <f t="shared" si="1"/>
        <v>176.33333333333331</v>
      </c>
    </row>
    <row r="20" spans="1:5" ht="15.75" thickTop="1" x14ac:dyDescent="0.25">
      <c r="A20" s="94" t="s">
        <v>67</v>
      </c>
      <c r="B20" s="51"/>
      <c r="C20" s="68"/>
      <c r="D20" s="68"/>
      <c r="E20" s="68"/>
    </row>
    <row r="21" spans="1:5" x14ac:dyDescent="0.25">
      <c r="A21" s="94" t="s">
        <v>27</v>
      </c>
    </row>
    <row r="23" spans="1:5" x14ac:dyDescent="0.25">
      <c r="A23" s="181" t="s">
        <v>28</v>
      </c>
      <c r="B23" s="181"/>
      <c r="C23" s="181"/>
      <c r="D23" s="181"/>
      <c r="E23" s="181"/>
    </row>
    <row r="24" spans="1:5" x14ac:dyDescent="0.25">
      <c r="A24" s="46" t="s">
        <v>29</v>
      </c>
      <c r="B24" s="46"/>
      <c r="C24" s="46"/>
      <c r="D24" s="46"/>
      <c r="E24" s="46"/>
    </row>
    <row r="25" spans="1:5" x14ac:dyDescent="0.25">
      <c r="A25" s="180" t="s">
        <v>60</v>
      </c>
      <c r="B25" s="180"/>
      <c r="C25" s="180"/>
      <c r="D25" s="180"/>
      <c r="E25" s="17"/>
    </row>
    <row r="27" spans="1:5" ht="15.75" thickBot="1" x14ac:dyDescent="0.3">
      <c r="A27" s="8" t="s">
        <v>9</v>
      </c>
      <c r="B27" s="9" t="s">
        <v>51</v>
      </c>
      <c r="C27" s="9" t="s">
        <v>52</v>
      </c>
      <c r="D27" s="9" t="s">
        <v>56</v>
      </c>
    </row>
    <row r="28" spans="1:5" x14ac:dyDescent="0.25">
      <c r="A28" s="18" t="s">
        <v>23</v>
      </c>
      <c r="B28" s="101"/>
      <c r="C28" s="101"/>
      <c r="D28" s="101"/>
    </row>
    <row r="29" spans="1:5" x14ac:dyDescent="0.25">
      <c r="A29" s="19" t="s">
        <v>24</v>
      </c>
      <c r="B29" s="62">
        <f>'Tratamiento 1T'!E29</f>
        <v>2541938.6</v>
      </c>
      <c r="C29" s="125">
        <f>'Tratamiento 2T'!E29</f>
        <v>7091751.8499999996</v>
      </c>
      <c r="D29" s="62">
        <f>SUM(B29:C29)</f>
        <v>9633690.4499999993</v>
      </c>
    </row>
    <row r="30" spans="1:5" x14ac:dyDescent="0.25">
      <c r="A30" s="18" t="s">
        <v>123</v>
      </c>
      <c r="B30" s="62">
        <f>'Tratamiento 1T'!E30</f>
        <v>636970</v>
      </c>
      <c r="C30" s="125">
        <f>'Tratamiento 2T'!E30</f>
        <v>1044650</v>
      </c>
      <c r="D30" s="62">
        <f>SUM(B30:C30)</f>
        <v>1681620</v>
      </c>
    </row>
    <row r="31" spans="1:5" x14ac:dyDescent="0.25">
      <c r="A31" s="18"/>
      <c r="B31" s="62"/>
      <c r="C31" s="63"/>
      <c r="D31" s="62"/>
    </row>
    <row r="32" spans="1:5" ht="15.75" thickBot="1" x14ac:dyDescent="0.3">
      <c r="A32" s="14" t="s">
        <v>26</v>
      </c>
      <c r="B32" s="65">
        <f t="shared" ref="B32:C32" si="2">SUM(B29:B31)</f>
        <v>3178908.6</v>
      </c>
      <c r="C32" s="65">
        <f t="shared" si="2"/>
        <v>8136401.8499999996</v>
      </c>
      <c r="D32" s="66">
        <f>SUM(D29:D30)</f>
        <v>11315310.449999999</v>
      </c>
      <c r="E32" s="20"/>
    </row>
    <row r="33" spans="1:5" ht="15.75" thickTop="1" x14ac:dyDescent="0.25">
      <c r="A33" s="94" t="s">
        <v>32</v>
      </c>
    </row>
    <row r="35" spans="1:5" x14ac:dyDescent="0.25">
      <c r="A35" s="180" t="s">
        <v>33</v>
      </c>
      <c r="B35" s="180"/>
      <c r="C35" s="180"/>
      <c r="D35" s="180"/>
      <c r="E35" s="180"/>
    </row>
    <row r="36" spans="1:5" x14ac:dyDescent="0.25">
      <c r="A36" s="46" t="s">
        <v>29</v>
      </c>
      <c r="B36" s="46"/>
      <c r="C36" s="46"/>
      <c r="D36" s="46"/>
      <c r="E36" s="46"/>
    </row>
    <row r="37" spans="1:5" x14ac:dyDescent="0.25">
      <c r="A37" s="180" t="s">
        <v>60</v>
      </c>
      <c r="B37" s="180"/>
      <c r="C37" s="180"/>
      <c r="D37" s="180"/>
      <c r="E37" s="17"/>
    </row>
    <row r="39" spans="1:5" ht="15.75" thickBot="1" x14ac:dyDescent="0.3">
      <c r="A39" s="8" t="s">
        <v>34</v>
      </c>
      <c r="B39" s="9" t="s">
        <v>51</v>
      </c>
      <c r="C39" s="9" t="s">
        <v>52</v>
      </c>
      <c r="D39" s="9" t="s">
        <v>56</v>
      </c>
    </row>
    <row r="40" spans="1:5" ht="15.95" customHeight="1" x14ac:dyDescent="0.25">
      <c r="A40" s="7" t="s">
        <v>35</v>
      </c>
      <c r="B40" s="126">
        <f>'Tratamiento 1T'!E40</f>
        <v>1931055</v>
      </c>
      <c r="C40" s="126">
        <f>'Tratamiento 2T'!E40</f>
        <v>2925095</v>
      </c>
      <c r="D40" s="63">
        <f t="shared" ref="D40:D54" si="3">SUM(B40:C40)</f>
        <v>4856150</v>
      </c>
    </row>
    <row r="41" spans="1:5" x14ac:dyDescent="0.25">
      <c r="A41" s="7" t="s">
        <v>36</v>
      </c>
      <c r="B41" s="126">
        <f>'Tratamiento 1T'!E41</f>
        <v>0</v>
      </c>
      <c r="C41" s="126">
        <f>'Tratamiento 2T'!E41</f>
        <v>1909616.85</v>
      </c>
      <c r="D41" s="63">
        <f t="shared" si="3"/>
        <v>1909616.85</v>
      </c>
    </row>
    <row r="42" spans="1:5" x14ac:dyDescent="0.25">
      <c r="A42" s="7" t="s">
        <v>37</v>
      </c>
      <c r="B42" s="126">
        <f>'Tratamiento 1T'!E42</f>
        <v>760960</v>
      </c>
      <c r="C42" s="126">
        <f>'Tratamiento 2T'!E42</f>
        <v>1292550</v>
      </c>
      <c r="D42" s="63">
        <f t="shared" si="3"/>
        <v>2053510</v>
      </c>
    </row>
    <row r="43" spans="1:5" x14ac:dyDescent="0.25">
      <c r="A43" s="7" t="s">
        <v>38</v>
      </c>
      <c r="B43" s="126">
        <f>'Tratamiento 1T'!E43</f>
        <v>0</v>
      </c>
      <c r="C43" s="126">
        <f>'Tratamiento 2T'!E43</f>
        <v>7950</v>
      </c>
      <c r="D43" s="63">
        <f t="shared" si="3"/>
        <v>7950</v>
      </c>
    </row>
    <row r="44" spans="1:5" x14ac:dyDescent="0.25">
      <c r="A44" s="7" t="s">
        <v>39</v>
      </c>
      <c r="B44" s="126">
        <f>'Tratamiento 1T'!E44</f>
        <v>0</v>
      </c>
      <c r="C44" s="126">
        <f>'Tratamiento 2T'!E44</f>
        <v>0</v>
      </c>
      <c r="D44" s="63">
        <f t="shared" si="3"/>
        <v>0</v>
      </c>
    </row>
    <row r="45" spans="1:5" x14ac:dyDescent="0.25">
      <c r="A45" s="7" t="s">
        <v>68</v>
      </c>
      <c r="B45" s="126">
        <f>'Tratamiento 1T'!E45</f>
        <v>38183.599999999999</v>
      </c>
      <c r="C45" s="126">
        <f>'Tratamiento 2T'!E45</f>
        <v>0</v>
      </c>
      <c r="D45" s="63">
        <f t="shared" si="3"/>
        <v>38183.599999999999</v>
      </c>
    </row>
    <row r="46" spans="1:5" x14ac:dyDescent="0.25">
      <c r="A46" s="7" t="s">
        <v>69</v>
      </c>
      <c r="B46" s="126">
        <f>'Tratamiento 1T'!E46</f>
        <v>0</v>
      </c>
      <c r="C46" s="126">
        <f>'Tratamiento 2T'!E46</f>
        <v>0</v>
      </c>
      <c r="D46" s="63">
        <f t="shared" si="3"/>
        <v>0</v>
      </c>
    </row>
    <row r="47" spans="1:5" x14ac:dyDescent="0.25">
      <c r="A47" s="7" t="s">
        <v>70</v>
      </c>
      <c r="B47" s="126">
        <f>'Tratamiento 1T'!E47</f>
        <v>0</v>
      </c>
      <c r="C47" s="126">
        <f>'Tratamiento 2T'!E47</f>
        <v>0</v>
      </c>
      <c r="D47" s="63">
        <f t="shared" si="3"/>
        <v>0</v>
      </c>
    </row>
    <row r="48" spans="1:5" x14ac:dyDescent="0.25">
      <c r="A48" s="7" t="s">
        <v>71</v>
      </c>
      <c r="B48" s="126">
        <f>'Tratamiento 1T'!E48</f>
        <v>442570</v>
      </c>
      <c r="C48" s="126">
        <f>'Tratamiento 2T'!E48</f>
        <v>495600</v>
      </c>
      <c r="D48" s="63">
        <f t="shared" si="3"/>
        <v>938170</v>
      </c>
    </row>
    <row r="49" spans="1:5" x14ac:dyDescent="0.25">
      <c r="A49" s="7" t="s">
        <v>72</v>
      </c>
      <c r="B49" s="126">
        <f>'Tratamiento 1T'!E49</f>
        <v>0</v>
      </c>
      <c r="C49" s="126">
        <f>'Tratamiento 2T'!E49</f>
        <v>0</v>
      </c>
      <c r="D49" s="63">
        <f t="shared" si="3"/>
        <v>0</v>
      </c>
    </row>
    <row r="50" spans="1:5" x14ac:dyDescent="0.25">
      <c r="A50" s="7" t="s">
        <v>73</v>
      </c>
      <c r="B50" s="126">
        <f>'Tratamiento 1T'!E50</f>
        <v>0</v>
      </c>
      <c r="C50" s="126">
        <f>'Tratamiento 2T'!E50</f>
        <v>0</v>
      </c>
      <c r="D50" s="63">
        <f t="shared" si="3"/>
        <v>0</v>
      </c>
    </row>
    <row r="51" spans="1:5" x14ac:dyDescent="0.25">
      <c r="A51" s="7" t="s">
        <v>104</v>
      </c>
      <c r="B51" s="126">
        <f>'Tratamiento 1T'!E51</f>
        <v>6140</v>
      </c>
      <c r="C51" s="126">
        <f>'Tratamiento 2T'!E51</f>
        <v>6340</v>
      </c>
      <c r="D51" s="63">
        <f t="shared" si="3"/>
        <v>12480</v>
      </c>
    </row>
    <row r="52" spans="1:5" x14ac:dyDescent="0.25">
      <c r="A52" s="7" t="s">
        <v>105</v>
      </c>
      <c r="B52" s="126">
        <f>'Tratamiento 1T'!E52</f>
        <v>0</v>
      </c>
      <c r="C52" s="126">
        <f>'Tratamiento 2T'!E52</f>
        <v>1491250</v>
      </c>
      <c r="D52" s="63">
        <f t="shared" si="3"/>
        <v>1491250</v>
      </c>
    </row>
    <row r="53" spans="1:5" x14ac:dyDescent="0.25">
      <c r="A53" s="7" t="s">
        <v>106</v>
      </c>
      <c r="B53" s="126">
        <f>'Tratamiento 1T'!E53</f>
        <v>0</v>
      </c>
      <c r="C53" s="126">
        <f>'Tratamiento 2T'!E53</f>
        <v>8000</v>
      </c>
      <c r="D53" s="63">
        <f t="shared" si="3"/>
        <v>8000</v>
      </c>
    </row>
    <row r="54" spans="1:5" x14ac:dyDescent="0.25">
      <c r="A54" s="7" t="s">
        <v>107</v>
      </c>
      <c r="B54" s="126">
        <f>'Tratamiento 1T'!E54</f>
        <v>0</v>
      </c>
      <c r="C54" s="126">
        <f>'Tratamiento 2T'!E54</f>
        <v>0</v>
      </c>
      <c r="D54" s="63">
        <f t="shared" si="3"/>
        <v>0</v>
      </c>
    </row>
    <row r="55" spans="1:5" x14ac:dyDescent="0.25">
      <c r="A55" s="7" t="s">
        <v>108</v>
      </c>
      <c r="B55" s="126">
        <f>'Tratamiento 1T'!E55</f>
        <v>0</v>
      </c>
      <c r="C55" s="126">
        <f>'Tratamiento 2T'!E55</f>
        <v>0</v>
      </c>
      <c r="D55" s="63">
        <f t="shared" ref="D55:D56" si="4">SUM(B55:C55)</f>
        <v>0</v>
      </c>
    </row>
    <row r="56" spans="1:5" x14ac:dyDescent="0.25">
      <c r="A56" s="7" t="s">
        <v>90</v>
      </c>
      <c r="B56" s="126">
        <f>'Tratamiento 1T'!E56</f>
        <v>0</v>
      </c>
      <c r="C56" s="126">
        <f>'Tratamiento 2T'!E56</f>
        <v>0</v>
      </c>
      <c r="D56" s="63">
        <f t="shared" si="4"/>
        <v>0</v>
      </c>
    </row>
    <row r="57" spans="1:5" x14ac:dyDescent="0.25">
      <c r="B57" s="63"/>
      <c r="C57" s="126">
        <f>'Tratamiento 2T'!E57</f>
        <v>0</v>
      </c>
      <c r="D57" s="62"/>
    </row>
    <row r="58" spans="1:5" ht="15.75" thickBot="1" x14ac:dyDescent="0.3">
      <c r="A58" s="14" t="s">
        <v>26</v>
      </c>
      <c r="B58" s="65">
        <f>SUM(B40:B57)</f>
        <v>3178908.6</v>
      </c>
      <c r="C58" s="66">
        <f>'Tratamiento 2T'!E58</f>
        <v>8136401.8499999996</v>
      </c>
      <c r="D58" s="66">
        <f>SUM(D40:D57)</f>
        <v>11315310.449999999</v>
      </c>
    </row>
    <row r="59" spans="1:5" ht="15.75" thickTop="1" x14ac:dyDescent="0.25">
      <c r="A59" s="94" t="s">
        <v>32</v>
      </c>
    </row>
    <row r="61" spans="1:5" x14ac:dyDescent="0.25">
      <c r="A61" s="180" t="s">
        <v>40</v>
      </c>
      <c r="B61" s="180"/>
      <c r="C61" s="180"/>
      <c r="D61" s="180"/>
      <c r="E61" s="180"/>
    </row>
    <row r="62" spans="1:5" x14ac:dyDescent="0.25">
      <c r="A62" s="46" t="s">
        <v>41</v>
      </c>
      <c r="B62" s="46"/>
      <c r="C62" s="46"/>
      <c r="D62" s="46"/>
      <c r="E62" s="46"/>
    </row>
    <row r="63" spans="1:5" x14ac:dyDescent="0.25">
      <c r="A63" s="180" t="s">
        <v>60</v>
      </c>
      <c r="B63" s="180"/>
      <c r="C63" s="180"/>
      <c r="D63" s="180"/>
      <c r="E63" s="17"/>
    </row>
    <row r="65" spans="1:5" ht="15.75" thickBot="1" x14ac:dyDescent="0.3">
      <c r="A65" s="134" t="s">
        <v>34</v>
      </c>
      <c r="B65" s="135" t="s">
        <v>51</v>
      </c>
      <c r="C65" s="135" t="s">
        <v>52</v>
      </c>
      <c r="D65" s="135" t="s">
        <v>56</v>
      </c>
      <c r="E65" s="136"/>
    </row>
    <row r="66" spans="1:5" x14ac:dyDescent="0.25">
      <c r="A66" s="136" t="s">
        <v>118</v>
      </c>
      <c r="B66" s="126">
        <f>'Tratamiento 1T'!E66</f>
        <v>14181878.75</v>
      </c>
      <c r="C66" s="126">
        <f>'Tratamiento 2T'!E66</f>
        <v>11002970.15</v>
      </c>
      <c r="D66" s="126">
        <f>B66</f>
        <v>14181878.75</v>
      </c>
      <c r="E66" s="136"/>
    </row>
    <row r="67" spans="1:5" x14ac:dyDescent="0.25">
      <c r="A67" s="136" t="s">
        <v>42</v>
      </c>
      <c r="B67" s="126">
        <f>'Tratamiento 1T'!E67</f>
        <v>0</v>
      </c>
      <c r="C67" s="126">
        <f>'Tratamiento 2T'!E67</f>
        <v>30807977.200000003</v>
      </c>
      <c r="D67" s="126">
        <f>SUM(B67:C67)</f>
        <v>30807977.200000003</v>
      </c>
      <c r="E67" s="136"/>
    </row>
    <row r="68" spans="1:5" x14ac:dyDescent="0.25">
      <c r="A68" s="136"/>
      <c r="B68" s="126">
        <f>'Tratamiento 1T'!E68</f>
        <v>0</v>
      </c>
      <c r="C68" s="126">
        <f>'Tratamiento 2T'!E68</f>
        <v>0</v>
      </c>
      <c r="D68" s="126">
        <f>SUM(B68:C68)</f>
        <v>0</v>
      </c>
      <c r="E68" s="136"/>
    </row>
    <row r="69" spans="1:5" x14ac:dyDescent="0.25">
      <c r="A69" s="137" t="s">
        <v>43</v>
      </c>
      <c r="B69" s="126">
        <f>'Tratamiento 1T'!E69</f>
        <v>14181878.75</v>
      </c>
      <c r="C69" s="126">
        <f>'Tratamiento 2T'!E69</f>
        <v>41810947.350000001</v>
      </c>
      <c r="D69" s="126">
        <f>D66+D67+D68</f>
        <v>44989855.950000003</v>
      </c>
      <c r="E69" s="136"/>
    </row>
    <row r="70" spans="1:5" x14ac:dyDescent="0.25">
      <c r="A70" s="139" t="s">
        <v>44</v>
      </c>
      <c r="B70" s="126">
        <f>'Tratamiento 1T'!E70</f>
        <v>3178908.6</v>
      </c>
      <c r="C70" s="126">
        <f>'Tratamiento 2T'!E70</f>
        <v>8136401.8499999996</v>
      </c>
      <c r="D70" s="126">
        <f>SUM(B70:C70)</f>
        <v>11315310.449999999</v>
      </c>
      <c r="E70" s="136"/>
    </row>
    <row r="71" spans="1:5" x14ac:dyDescent="0.25">
      <c r="A71" s="141"/>
      <c r="B71" s="126">
        <f>'Tratamiento 1T'!E71</f>
        <v>0</v>
      </c>
      <c r="C71" s="126">
        <f>'Tratamiento 2T'!E71</f>
        <v>0</v>
      </c>
      <c r="D71" s="126">
        <f>SUM(B71:C71)</f>
        <v>0</v>
      </c>
      <c r="E71" s="136"/>
    </row>
    <row r="72" spans="1:5" x14ac:dyDescent="0.25">
      <c r="A72" s="137" t="s">
        <v>45</v>
      </c>
      <c r="B72" s="126">
        <f>'Tratamiento 1T'!E72</f>
        <v>11002970.15</v>
      </c>
      <c r="C72" s="126">
        <f>'Tratamiento 2T'!E72</f>
        <v>33674545.5</v>
      </c>
      <c r="D72" s="126">
        <f>+D69-D70-D71</f>
        <v>33674545.5</v>
      </c>
      <c r="E72" s="136"/>
    </row>
    <row r="73" spans="1:5" ht="15.75" thickBot="1" x14ac:dyDescent="0.3">
      <c r="A73" s="142"/>
      <c r="B73" s="142"/>
      <c r="C73" s="142"/>
      <c r="D73" s="142"/>
      <c r="E73" s="164"/>
    </row>
    <row r="74" spans="1:5" ht="15.75" thickTop="1" x14ac:dyDescent="0.25">
      <c r="A74" s="157" t="s">
        <v>46</v>
      </c>
      <c r="B74" s="136"/>
      <c r="C74" s="136"/>
      <c r="D74" s="136"/>
      <c r="E74" s="136"/>
    </row>
    <row r="75" spans="1:5" x14ac:dyDescent="0.25">
      <c r="A75" s="152"/>
      <c r="B75" s="136"/>
      <c r="C75" s="136"/>
      <c r="D75" s="136"/>
      <c r="E75" s="136"/>
    </row>
    <row r="76" spans="1:5" x14ac:dyDescent="0.25">
      <c r="A76" s="7" t="s">
        <v>101</v>
      </c>
    </row>
  </sheetData>
  <mergeCells count="8">
    <mergeCell ref="A1:E1"/>
    <mergeCell ref="A7:E7"/>
    <mergeCell ref="A23:E23"/>
    <mergeCell ref="A63:D63"/>
    <mergeCell ref="A35:E35"/>
    <mergeCell ref="A61:E61"/>
    <mergeCell ref="A25:D25"/>
    <mergeCell ref="A37:D37"/>
  </mergeCells>
  <printOptions horizontalCentered="1"/>
  <pageMargins left="0" right="0" top="0.74803149606299213" bottom="0.74803149606299213" header="0.31496062992125984" footer="0.31496062992125984"/>
  <pageSetup scale="64" firstPageNumber="21" orientation="portrait" useFirstPageNumber="1" r:id="rId1"/>
  <headerFooter>
    <oddFooter>&amp;R&amp;"-,Negrita"&amp;12&amp;P</oddFooter>
  </headerFooter>
  <ignoredErrors>
    <ignoredError sqref="C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5" workbookViewId="0">
      <selection activeCell="A30" sqref="A30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80" t="s">
        <v>0</v>
      </c>
      <c r="B1" s="180"/>
      <c r="C1" s="180"/>
      <c r="D1" s="180"/>
      <c r="E1" s="180"/>
      <c r="F1" s="180"/>
    </row>
    <row r="2" spans="1:6" x14ac:dyDescent="0.25">
      <c r="A2" s="2" t="s">
        <v>1</v>
      </c>
      <c r="B2" s="3" t="s">
        <v>91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50</v>
      </c>
      <c r="B5" s="5" t="s">
        <v>99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80" t="s">
        <v>7</v>
      </c>
      <c r="B7" s="180"/>
      <c r="C7" s="180"/>
      <c r="D7" s="180"/>
      <c r="E7" s="180"/>
    </row>
    <row r="8" spans="1:6" x14ac:dyDescent="0.25">
      <c r="A8" s="180" t="s">
        <v>8</v>
      </c>
      <c r="B8" s="180"/>
      <c r="C8" s="180"/>
      <c r="D8" s="180"/>
      <c r="E8" s="180"/>
    </row>
    <row r="10" spans="1:6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6" x14ac:dyDescent="0.25">
      <c r="A11" s="10" t="s">
        <v>23</v>
      </c>
      <c r="B11" s="7"/>
      <c r="C11" s="7"/>
      <c r="D11" s="7"/>
      <c r="E11" s="7"/>
      <c r="F11" s="7"/>
    </row>
    <row r="12" spans="1:6" x14ac:dyDescent="0.25">
      <c r="A12" s="11" t="s">
        <v>64</v>
      </c>
      <c r="B12" s="7" t="s">
        <v>25</v>
      </c>
      <c r="C12" s="49">
        <f>'Tratamiento 1T'!F12</f>
        <v>56</v>
      </c>
      <c r="D12" s="110">
        <f>'Tratamiento 2T'!F12</f>
        <v>28</v>
      </c>
      <c r="E12" s="110">
        <f>'Tratamiento 3T'!F12</f>
        <v>28</v>
      </c>
      <c r="F12" s="49">
        <f>SUM(C12:E12)</f>
        <v>112</v>
      </c>
    </row>
    <row r="13" spans="1:6" x14ac:dyDescent="0.25">
      <c r="A13" s="11" t="s">
        <v>65</v>
      </c>
      <c r="B13" s="7" t="s">
        <v>25</v>
      </c>
      <c r="C13" s="49">
        <f>'Tratamiento 1T'!F13</f>
        <v>35</v>
      </c>
      <c r="D13" s="110">
        <f>'Tratamiento 2T'!F13</f>
        <v>23</v>
      </c>
      <c r="E13" s="110">
        <f>'Tratamiento 3T'!F13</f>
        <v>31</v>
      </c>
      <c r="F13" s="49">
        <f t="shared" ref="F13:F14" si="0">SUM(C13:E13)</f>
        <v>89</v>
      </c>
    </row>
    <row r="14" spans="1:6" x14ac:dyDescent="0.25">
      <c r="A14" s="11" t="s">
        <v>66</v>
      </c>
      <c r="B14" s="7" t="s">
        <v>25</v>
      </c>
      <c r="C14" s="49">
        <f>'Tratamiento 1T'!F14</f>
        <v>22</v>
      </c>
      <c r="D14" s="110">
        <f>'Tratamiento 2T'!F14</f>
        <v>26</v>
      </c>
      <c r="E14" s="110">
        <f>'Tratamiento 3T'!F14</f>
        <v>22</v>
      </c>
      <c r="F14" s="49">
        <f t="shared" si="0"/>
        <v>70</v>
      </c>
    </row>
    <row r="15" spans="1:6" x14ac:dyDescent="0.25">
      <c r="A15" s="10" t="s">
        <v>123</v>
      </c>
      <c r="B15" s="7" t="s">
        <v>86</v>
      </c>
      <c r="C15" s="49">
        <f>'Tratamiento 1T'!F15</f>
        <v>13.333333333333334</v>
      </c>
      <c r="D15" s="110">
        <f>'Tratamiento 2T'!F15</f>
        <v>12.333333333333334</v>
      </c>
      <c r="E15" s="110">
        <f>'Tratamiento 3T'!F15</f>
        <v>17.666666666666668</v>
      </c>
      <c r="F15" s="49">
        <f>SUM(C15:E15)</f>
        <v>43.333333333333336</v>
      </c>
    </row>
    <row r="16" spans="1:6" x14ac:dyDescent="0.25">
      <c r="A16" s="10"/>
      <c r="B16" s="7" t="s">
        <v>25</v>
      </c>
      <c r="C16" s="49">
        <f>'Tratamiento 1T'!F16</f>
        <v>56.666666666666664</v>
      </c>
      <c r="D16" s="110">
        <f>'Tratamiento 2T'!F16</f>
        <v>35.666666666666664</v>
      </c>
      <c r="E16" s="110">
        <f>'Tratamiento 3T'!F16</f>
        <v>56.333333333333336</v>
      </c>
      <c r="F16" s="49">
        <f>SUM(C16:E16)</f>
        <v>148.66666666666666</v>
      </c>
    </row>
    <row r="17" spans="1:6" x14ac:dyDescent="0.25">
      <c r="A17" s="10"/>
      <c r="B17" s="7" t="s">
        <v>87</v>
      </c>
      <c r="C17" s="49">
        <f>'Tratamiento 1T'!F17</f>
        <v>83</v>
      </c>
      <c r="D17" s="110">
        <f>'Tratamiento 2T'!F17</f>
        <v>82</v>
      </c>
      <c r="E17" s="110">
        <f>'Tratamiento 3T'!F17</f>
        <v>107</v>
      </c>
      <c r="F17" s="49">
        <f>SUM(C17:E17)</f>
        <v>272</v>
      </c>
    </row>
    <row r="18" spans="1:6" x14ac:dyDescent="0.25">
      <c r="A18" s="13"/>
      <c r="C18" s="48"/>
      <c r="D18" s="112"/>
      <c r="E18" s="112"/>
      <c r="F18" s="48"/>
    </row>
    <row r="19" spans="1:6" ht="15.75" thickBot="1" x14ac:dyDescent="0.3">
      <c r="A19" s="14" t="s">
        <v>88</v>
      </c>
      <c r="B19" s="15"/>
      <c r="C19" s="50">
        <f>+C12+C16</f>
        <v>112.66666666666666</v>
      </c>
      <c r="D19" s="50">
        <f t="shared" ref="D19:F19" si="1">+D12+D16</f>
        <v>63.666666666666664</v>
      </c>
      <c r="E19" s="50">
        <f t="shared" si="1"/>
        <v>84.333333333333343</v>
      </c>
      <c r="F19" s="50">
        <f t="shared" si="1"/>
        <v>260.66666666666663</v>
      </c>
    </row>
    <row r="20" spans="1:6" ht="15.75" thickTop="1" x14ac:dyDescent="0.25">
      <c r="A20" s="54" t="s">
        <v>67</v>
      </c>
      <c r="B20" s="51"/>
      <c r="C20" s="49"/>
      <c r="D20" s="53"/>
      <c r="E20" s="52"/>
      <c r="F20" s="49"/>
    </row>
    <row r="21" spans="1:6" x14ac:dyDescent="0.25">
      <c r="A21" s="7" t="s">
        <v>27</v>
      </c>
    </row>
    <row r="23" spans="1:6" x14ac:dyDescent="0.25">
      <c r="A23" s="181" t="s">
        <v>28</v>
      </c>
      <c r="B23" s="181"/>
      <c r="C23" s="181"/>
      <c r="D23" s="181"/>
      <c r="E23" s="181"/>
    </row>
    <row r="24" spans="1:6" x14ac:dyDescent="0.25">
      <c r="A24" s="180" t="s">
        <v>29</v>
      </c>
      <c r="B24" s="180"/>
      <c r="C24" s="180"/>
      <c r="D24" s="180"/>
      <c r="E24" s="180"/>
    </row>
    <row r="25" spans="1:6" x14ac:dyDescent="0.25">
      <c r="A25" s="180" t="s">
        <v>60</v>
      </c>
      <c r="B25" s="180"/>
      <c r="C25" s="180"/>
      <c r="D25" s="180"/>
      <c r="E25" s="180"/>
    </row>
    <row r="27" spans="1:6" ht="15.75" thickBot="1" x14ac:dyDescent="0.3">
      <c r="A27" s="8" t="s">
        <v>9</v>
      </c>
      <c r="B27" s="9" t="s">
        <v>51</v>
      </c>
      <c r="C27" s="9" t="s">
        <v>52</v>
      </c>
      <c r="D27" s="9" t="s">
        <v>54</v>
      </c>
      <c r="E27" s="9" t="s">
        <v>58</v>
      </c>
    </row>
    <row r="28" spans="1:6" x14ac:dyDescent="0.25">
      <c r="A28" s="18" t="s">
        <v>23</v>
      </c>
    </row>
    <row r="29" spans="1:6" x14ac:dyDescent="0.25">
      <c r="A29" s="19" t="s">
        <v>24</v>
      </c>
      <c r="B29" s="112">
        <f>'Tratamiento 1T'!E29</f>
        <v>2541938.6</v>
      </c>
      <c r="C29" s="127">
        <f>'Tratamiento 2T'!E29</f>
        <v>7091751.8499999996</v>
      </c>
      <c r="D29" s="127">
        <f>'Tratamiento 3T'!E29</f>
        <v>7427657.4400000004</v>
      </c>
      <c r="E29" s="112">
        <f>SUM(B29:D29)</f>
        <v>17061347.890000001</v>
      </c>
    </row>
    <row r="30" spans="1:6" x14ac:dyDescent="0.25">
      <c r="A30" s="18" t="s">
        <v>123</v>
      </c>
      <c r="B30" s="112">
        <f>'Tratamiento 1T'!E30</f>
        <v>636970</v>
      </c>
      <c r="C30" s="127">
        <f>'Tratamiento 2T'!E30</f>
        <v>1044650</v>
      </c>
      <c r="D30" s="127">
        <f>'Tratamiento 3T'!E30</f>
        <v>915070</v>
      </c>
      <c r="E30" s="112">
        <f>SUM(B30:D30)</f>
        <v>2596690</v>
      </c>
    </row>
    <row r="31" spans="1:6" x14ac:dyDescent="0.25">
      <c r="A31" s="18"/>
      <c r="B31" s="112"/>
      <c r="C31" s="111"/>
      <c r="D31" s="111"/>
      <c r="E31" s="112"/>
    </row>
    <row r="32" spans="1:6" ht="15.75" thickBot="1" x14ac:dyDescent="0.3">
      <c r="A32" s="14" t="s">
        <v>26</v>
      </c>
      <c r="B32" s="113">
        <f t="shared" ref="B32:D32" si="2">SUM(B29:B31)</f>
        <v>3178908.6</v>
      </c>
      <c r="C32" s="113">
        <f>SUM(C29:C31)</f>
        <v>8136401.8499999996</v>
      </c>
      <c r="D32" s="113">
        <f t="shared" si="2"/>
        <v>8342727.4400000004</v>
      </c>
      <c r="E32" s="128">
        <f>SUM(E29:E30)</f>
        <v>19658037.890000001</v>
      </c>
      <c r="F32" s="20"/>
    </row>
    <row r="33" spans="1:7" ht="15.75" thickTop="1" x14ac:dyDescent="0.25">
      <c r="A33" s="7" t="s">
        <v>32</v>
      </c>
    </row>
    <row r="35" spans="1:7" x14ac:dyDescent="0.25">
      <c r="A35" s="180" t="s">
        <v>33</v>
      </c>
      <c r="B35" s="180"/>
      <c r="C35" s="180"/>
      <c r="D35" s="180"/>
      <c r="E35" s="180"/>
    </row>
    <row r="36" spans="1:7" x14ac:dyDescent="0.25">
      <c r="A36" s="180" t="s">
        <v>29</v>
      </c>
      <c r="B36" s="180"/>
      <c r="C36" s="180"/>
      <c r="D36" s="180"/>
      <c r="E36" s="180"/>
      <c r="G36" s="20"/>
    </row>
    <row r="37" spans="1:7" x14ac:dyDescent="0.25">
      <c r="A37" s="180" t="s">
        <v>60</v>
      </c>
      <c r="B37" s="180"/>
      <c r="C37" s="180"/>
      <c r="D37" s="180"/>
      <c r="E37" s="180"/>
    </row>
    <row r="39" spans="1:7" ht="15.75" thickBot="1" x14ac:dyDescent="0.3">
      <c r="A39" s="8" t="s">
        <v>34</v>
      </c>
      <c r="B39" s="9" t="s">
        <v>51</v>
      </c>
      <c r="C39" s="9" t="s">
        <v>52</v>
      </c>
      <c r="D39" s="9" t="s">
        <v>54</v>
      </c>
      <c r="E39" s="9" t="s">
        <v>58</v>
      </c>
    </row>
    <row r="40" spans="1:7" ht="15.95" customHeight="1" x14ac:dyDescent="0.25">
      <c r="A40" s="7" t="s">
        <v>35</v>
      </c>
      <c r="B40" s="111">
        <f>'Tratamiento 1T'!E40</f>
        <v>1931055</v>
      </c>
      <c r="C40" s="111">
        <f>'Tratamiento 2T'!E40</f>
        <v>2925095</v>
      </c>
      <c r="D40" s="111">
        <f>'Tratamiento 3T'!E40</f>
        <v>2999910</v>
      </c>
      <c r="E40" s="111">
        <f t="shared" ref="E40:E54" si="3">SUM(B40:D40)</f>
        <v>7856060</v>
      </c>
    </row>
    <row r="41" spans="1:7" x14ac:dyDescent="0.25">
      <c r="A41" s="7" t="s">
        <v>36</v>
      </c>
      <c r="B41" s="111">
        <f>'Tratamiento 1T'!E41</f>
        <v>0</v>
      </c>
      <c r="C41" s="111">
        <f>'Tratamiento 2T'!E41</f>
        <v>1909616.85</v>
      </c>
      <c r="D41" s="111">
        <f>'Tratamiento 3T'!E41</f>
        <v>3617221.34</v>
      </c>
      <c r="E41" s="111">
        <f t="shared" si="3"/>
        <v>5526838.1899999995</v>
      </c>
    </row>
    <row r="42" spans="1:7" x14ac:dyDescent="0.25">
      <c r="A42" s="7" t="s">
        <v>37</v>
      </c>
      <c r="B42" s="111">
        <f>'Tratamiento 1T'!E42</f>
        <v>760960</v>
      </c>
      <c r="C42" s="111">
        <f>'Tratamiento 2T'!E42</f>
        <v>1292550</v>
      </c>
      <c r="D42" s="111">
        <f>'Tratamiento 3T'!E42</f>
        <v>906560</v>
      </c>
      <c r="E42" s="111">
        <f t="shared" si="3"/>
        <v>2960070</v>
      </c>
    </row>
    <row r="43" spans="1:7" x14ac:dyDescent="0.25">
      <c r="A43" s="7" t="s">
        <v>38</v>
      </c>
      <c r="B43" s="111">
        <f>'Tratamiento 1T'!E43</f>
        <v>0</v>
      </c>
      <c r="C43" s="111">
        <f>'Tratamiento 2T'!E43</f>
        <v>7950</v>
      </c>
      <c r="D43" s="111">
        <f>'Tratamiento 3T'!E43</f>
        <v>0</v>
      </c>
      <c r="E43" s="111">
        <f t="shared" si="3"/>
        <v>7950</v>
      </c>
    </row>
    <row r="44" spans="1:7" x14ac:dyDescent="0.25">
      <c r="A44" s="7" t="s">
        <v>39</v>
      </c>
      <c r="B44" s="111">
        <f>'Tratamiento 1T'!E44</f>
        <v>0</v>
      </c>
      <c r="C44" s="111">
        <f>'Tratamiento 2T'!E44</f>
        <v>0</v>
      </c>
      <c r="D44" s="111">
        <f>'Tratamiento 3T'!E44</f>
        <v>276066.09999999998</v>
      </c>
      <c r="E44" s="111">
        <f t="shared" si="3"/>
        <v>276066.09999999998</v>
      </c>
    </row>
    <row r="45" spans="1:7" x14ac:dyDescent="0.25">
      <c r="A45" s="7" t="s">
        <v>68</v>
      </c>
      <c r="B45" s="111">
        <f>'Tratamiento 1T'!E45</f>
        <v>38183.599999999999</v>
      </c>
      <c r="C45" s="111">
        <f>'Tratamiento 2T'!E45</f>
        <v>0</v>
      </c>
      <c r="D45" s="111">
        <f>'Tratamiento 3T'!E45</f>
        <v>0</v>
      </c>
      <c r="E45" s="111">
        <f t="shared" si="3"/>
        <v>38183.599999999999</v>
      </c>
    </row>
    <row r="46" spans="1:7" x14ac:dyDescent="0.25">
      <c r="A46" s="7" t="s">
        <v>69</v>
      </c>
      <c r="B46" s="111">
        <f>'Tratamiento 1T'!E46</f>
        <v>0</v>
      </c>
      <c r="C46" s="111">
        <f>'Tratamiento 2T'!E46</f>
        <v>0</v>
      </c>
      <c r="D46" s="111">
        <f>'Tratamiento 3T'!E46</f>
        <v>0</v>
      </c>
      <c r="E46" s="111">
        <f t="shared" si="3"/>
        <v>0</v>
      </c>
    </row>
    <row r="47" spans="1:7" x14ac:dyDescent="0.25">
      <c r="A47" s="7" t="s">
        <v>70</v>
      </c>
      <c r="B47" s="111">
        <f>'Tratamiento 1T'!E47</f>
        <v>0</v>
      </c>
      <c r="C47" s="111">
        <f>'Tratamiento 2T'!E47</f>
        <v>0</v>
      </c>
      <c r="D47" s="111">
        <f>'Tratamiento 3T'!E47</f>
        <v>0</v>
      </c>
      <c r="E47" s="111">
        <f t="shared" si="3"/>
        <v>0</v>
      </c>
    </row>
    <row r="48" spans="1:7" x14ac:dyDescent="0.25">
      <c r="A48" s="7" t="s">
        <v>71</v>
      </c>
      <c r="B48" s="111">
        <f>'Tratamiento 1T'!E48</f>
        <v>442570</v>
      </c>
      <c r="C48" s="111">
        <f>'Tratamiento 2T'!E48</f>
        <v>495600</v>
      </c>
      <c r="D48" s="111">
        <f>'Tratamiento 3T'!E48</f>
        <v>433510</v>
      </c>
      <c r="E48" s="111">
        <f t="shared" si="3"/>
        <v>1371680</v>
      </c>
    </row>
    <row r="49" spans="1:5" x14ac:dyDescent="0.25">
      <c r="A49" s="7" t="s">
        <v>72</v>
      </c>
      <c r="B49" s="111">
        <f>'Tratamiento 1T'!E49</f>
        <v>0</v>
      </c>
      <c r="C49" s="111">
        <f>'Tratamiento 2T'!E49</f>
        <v>0</v>
      </c>
      <c r="D49" s="111">
        <f>'Tratamiento 3T'!E49</f>
        <v>0</v>
      </c>
      <c r="E49" s="111">
        <f t="shared" si="3"/>
        <v>0</v>
      </c>
    </row>
    <row r="50" spans="1:5" x14ac:dyDescent="0.25">
      <c r="A50" s="7" t="s">
        <v>73</v>
      </c>
      <c r="B50" s="111">
        <f>'Tratamiento 1T'!E50</f>
        <v>0</v>
      </c>
      <c r="C50" s="111">
        <f>'Tratamiento 2T'!E50</f>
        <v>0</v>
      </c>
      <c r="D50" s="111">
        <f>'Tratamiento 3T'!E50</f>
        <v>0</v>
      </c>
      <c r="E50" s="111">
        <f t="shared" si="3"/>
        <v>0</v>
      </c>
    </row>
    <row r="51" spans="1:5" x14ac:dyDescent="0.25">
      <c r="A51" s="7" t="s">
        <v>104</v>
      </c>
      <c r="B51" s="111">
        <f>'Tratamiento 1T'!E51</f>
        <v>6140</v>
      </c>
      <c r="C51" s="111">
        <f>'Tratamiento 2T'!E51</f>
        <v>6340</v>
      </c>
      <c r="D51" s="111">
        <f>'Tratamiento 3T'!E51</f>
        <v>0</v>
      </c>
      <c r="E51" s="111">
        <f t="shared" si="3"/>
        <v>12480</v>
      </c>
    </row>
    <row r="52" spans="1:5" x14ac:dyDescent="0.25">
      <c r="A52" s="7" t="s">
        <v>105</v>
      </c>
      <c r="B52" s="111">
        <f>'Tratamiento 1T'!E52</f>
        <v>0</v>
      </c>
      <c r="C52" s="111">
        <f>'Tratamiento 2T'!E52</f>
        <v>1491250</v>
      </c>
      <c r="D52" s="111">
        <f>'Tratamiento 3T'!E52</f>
        <v>102460</v>
      </c>
      <c r="E52" s="111">
        <f t="shared" si="3"/>
        <v>1593710</v>
      </c>
    </row>
    <row r="53" spans="1:5" x14ac:dyDescent="0.25">
      <c r="A53" s="7" t="s">
        <v>106</v>
      </c>
      <c r="B53" s="111">
        <f>'Tratamiento 1T'!E53</f>
        <v>0</v>
      </c>
      <c r="C53" s="111">
        <f>'Tratamiento 2T'!E53</f>
        <v>8000</v>
      </c>
      <c r="D53" s="111">
        <f>'Tratamiento 3T'!E53</f>
        <v>7000</v>
      </c>
      <c r="E53" s="111">
        <f t="shared" si="3"/>
        <v>15000</v>
      </c>
    </row>
    <row r="54" spans="1:5" x14ac:dyDescent="0.25">
      <c r="A54" s="7" t="s">
        <v>107</v>
      </c>
      <c r="B54" s="111">
        <f>'Tratamiento 1T'!E54</f>
        <v>0</v>
      </c>
      <c r="C54" s="111">
        <f>'Tratamiento 2T'!E54</f>
        <v>0</v>
      </c>
      <c r="D54" s="111">
        <f>'Tratamiento 3T'!E54</f>
        <v>0</v>
      </c>
      <c r="E54" s="111">
        <f t="shared" si="3"/>
        <v>0</v>
      </c>
    </row>
    <row r="55" spans="1:5" x14ac:dyDescent="0.25">
      <c r="A55" s="7" t="s">
        <v>108</v>
      </c>
      <c r="B55" s="111">
        <f>'Tratamiento 1T'!E55</f>
        <v>0</v>
      </c>
      <c r="C55" s="111">
        <f>'Tratamiento 2T'!E55</f>
        <v>0</v>
      </c>
      <c r="D55" s="111">
        <f>'Tratamiento 3T'!E55</f>
        <v>0</v>
      </c>
      <c r="E55" s="111">
        <f t="shared" ref="E55:E56" si="4">SUM(B55:D55)</f>
        <v>0</v>
      </c>
    </row>
    <row r="56" spans="1:5" x14ac:dyDescent="0.25">
      <c r="A56" s="7" t="s">
        <v>90</v>
      </c>
      <c r="B56" s="111">
        <f>'Tratamiento 1T'!E56</f>
        <v>0</v>
      </c>
      <c r="C56" s="111">
        <f>'Tratamiento 2T'!E56</f>
        <v>0</v>
      </c>
      <c r="D56" s="111">
        <f>'Tratamiento 3T'!E56</f>
        <v>0</v>
      </c>
      <c r="E56" s="111">
        <f t="shared" si="4"/>
        <v>0</v>
      </c>
    </row>
    <row r="57" spans="1:5" x14ac:dyDescent="0.25">
      <c r="B57" s="111"/>
      <c r="C57" s="111"/>
      <c r="D57" s="111"/>
      <c r="E57" s="112"/>
    </row>
    <row r="58" spans="1:5" ht="15.75" thickBot="1" x14ac:dyDescent="0.3">
      <c r="A58" s="14" t="s">
        <v>26</v>
      </c>
      <c r="B58" s="113">
        <f>SUM(B40:B57)</f>
        <v>3178908.6</v>
      </c>
      <c r="C58" s="113">
        <f>SUM(C40:C57)</f>
        <v>8136401.8499999996</v>
      </c>
      <c r="D58" s="113">
        <f t="shared" ref="D58" si="5">SUM(D40:D57)</f>
        <v>8342727.4399999995</v>
      </c>
      <c r="E58" s="128">
        <f>SUM(E40:E57)</f>
        <v>19658037.890000001</v>
      </c>
    </row>
    <row r="59" spans="1:5" ht="15.75" thickTop="1" x14ac:dyDescent="0.25">
      <c r="A59" s="54" t="s">
        <v>32</v>
      </c>
    </row>
    <row r="61" spans="1:5" x14ac:dyDescent="0.25">
      <c r="A61" s="180" t="s">
        <v>40</v>
      </c>
      <c r="B61" s="180"/>
      <c r="C61" s="180"/>
      <c r="D61" s="180"/>
      <c r="E61" s="180"/>
    </row>
    <row r="62" spans="1:5" x14ac:dyDescent="0.25">
      <c r="A62" s="180" t="s">
        <v>41</v>
      </c>
      <c r="B62" s="180"/>
      <c r="C62" s="180"/>
      <c r="D62" s="180"/>
      <c r="E62" s="180"/>
    </row>
    <row r="63" spans="1:5" x14ac:dyDescent="0.25">
      <c r="A63" s="180" t="s">
        <v>60</v>
      </c>
      <c r="B63" s="180"/>
      <c r="C63" s="180"/>
      <c r="D63" s="180"/>
      <c r="E63" s="180"/>
    </row>
    <row r="65" spans="1:14" ht="15.75" thickBot="1" x14ac:dyDescent="0.3">
      <c r="A65" s="134" t="s">
        <v>34</v>
      </c>
      <c r="B65" s="135" t="s">
        <v>51</v>
      </c>
      <c r="C65" s="135" t="s">
        <v>52</v>
      </c>
      <c r="D65" s="135" t="s">
        <v>54</v>
      </c>
      <c r="E65" s="135" t="s">
        <v>58</v>
      </c>
    </row>
    <row r="66" spans="1:14" x14ac:dyDescent="0.25">
      <c r="A66" s="136" t="s">
        <v>118</v>
      </c>
      <c r="B66" s="69">
        <f>'Tratamiento 1T'!E66</f>
        <v>14181878.75</v>
      </c>
      <c r="C66" s="69">
        <f>'Tratamiento 2T'!E66</f>
        <v>11002970.15</v>
      </c>
      <c r="D66" s="69">
        <f>'Tratamiento 3T'!E66</f>
        <v>33674545.5</v>
      </c>
      <c r="E66" s="69">
        <f>B66</f>
        <v>14181878.75</v>
      </c>
      <c r="F66" s="132"/>
    </row>
    <row r="67" spans="1:14" x14ac:dyDescent="0.25">
      <c r="A67" s="136" t="s">
        <v>42</v>
      </c>
      <c r="B67" s="69">
        <f>'Tratamiento 1T'!E67</f>
        <v>0</v>
      </c>
      <c r="C67" s="69">
        <f>'Tratamiento 2T'!E67</f>
        <v>30807977.200000003</v>
      </c>
      <c r="D67" s="69">
        <f>'Tratamiento 3T'!E67</f>
        <v>0</v>
      </c>
      <c r="E67" s="69">
        <f>SUM(B67:D67)</f>
        <v>30807977.200000003</v>
      </c>
      <c r="F67" s="132"/>
    </row>
    <row r="68" spans="1:14" x14ac:dyDescent="0.25">
      <c r="A68" s="136"/>
      <c r="B68" s="69">
        <f>'Tratamiento 1T'!E68</f>
        <v>0</v>
      </c>
      <c r="C68" s="69">
        <f>'Tratamiento 2T'!E68</f>
        <v>0</v>
      </c>
      <c r="D68" s="69">
        <f>'Tratamiento 3T'!E68</f>
        <v>0</v>
      </c>
      <c r="E68" s="69">
        <f>SUM(B68:D68)</f>
        <v>0</v>
      </c>
      <c r="F68" s="132"/>
    </row>
    <row r="69" spans="1:14" x14ac:dyDescent="0.25">
      <c r="A69" s="137" t="s">
        <v>43</v>
      </c>
      <c r="B69" s="69">
        <f>'Tratamiento 1T'!E69</f>
        <v>14181878.75</v>
      </c>
      <c r="C69" s="69">
        <f>'Tratamiento 2T'!E69</f>
        <v>41810947.350000001</v>
      </c>
      <c r="D69" s="69">
        <f>'Tratamiento 3T'!E69</f>
        <v>33674545.5</v>
      </c>
      <c r="E69" s="165">
        <f>E66+E67+E68</f>
        <v>44989855.950000003</v>
      </c>
      <c r="F69" s="132"/>
    </row>
    <row r="70" spans="1:14" x14ac:dyDescent="0.25">
      <c r="A70" s="139" t="s">
        <v>44</v>
      </c>
      <c r="B70" s="69">
        <f>'Tratamiento 1T'!E70</f>
        <v>3178908.6</v>
      </c>
      <c r="C70" s="69">
        <f>'Tratamiento 2T'!E70</f>
        <v>8136401.8499999996</v>
      </c>
      <c r="D70" s="69">
        <f>'Tratamiento 3T'!E70</f>
        <v>8342727.4399999995</v>
      </c>
      <c r="E70" s="69">
        <f>SUM(B70:D70)</f>
        <v>19658037.890000001</v>
      </c>
      <c r="F70" s="132"/>
    </row>
    <row r="71" spans="1:14" x14ac:dyDescent="0.25">
      <c r="A71" s="156" t="s">
        <v>109</v>
      </c>
      <c r="B71" s="69">
        <f>'Tratamiento 1T'!E71</f>
        <v>0</v>
      </c>
      <c r="C71" s="69">
        <f>'Tratamiento 2T'!E71</f>
        <v>0</v>
      </c>
      <c r="D71" s="69">
        <f>'Tratamiento 3T'!E71</f>
        <v>139080</v>
      </c>
      <c r="E71" s="69">
        <f>SUM(B71:D71)</f>
        <v>139080</v>
      </c>
      <c r="F71" s="132"/>
    </row>
    <row r="72" spans="1:14" x14ac:dyDescent="0.25">
      <c r="A72" s="137" t="s">
        <v>45</v>
      </c>
      <c r="B72" s="69">
        <f>'Tratamiento 1T'!E72</f>
        <v>11002970.15</v>
      </c>
      <c r="C72" s="69">
        <f>'Tratamiento 2T'!E72</f>
        <v>33674545.5</v>
      </c>
      <c r="D72" s="69">
        <f>'Tratamiento 3T'!E72</f>
        <v>25192738.060000002</v>
      </c>
      <c r="E72" s="165">
        <f>+E69-E70-E71</f>
        <v>25192738.060000002</v>
      </c>
      <c r="F72" s="132"/>
    </row>
    <row r="73" spans="1:14" ht="15.75" thickBot="1" x14ac:dyDescent="0.3">
      <c r="A73" s="142"/>
      <c r="B73" s="142"/>
      <c r="C73" s="142"/>
      <c r="D73" s="142"/>
      <c r="E73" s="142"/>
      <c r="F73" s="132"/>
    </row>
    <row r="74" spans="1:14" ht="15.75" thickTop="1" x14ac:dyDescent="0.25">
      <c r="A74" s="166" t="s">
        <v>46</v>
      </c>
      <c r="B74" s="136"/>
      <c r="C74" s="136"/>
      <c r="D74" s="136"/>
      <c r="E74" s="136"/>
    </row>
    <row r="75" spans="1:14" ht="29.25" customHeight="1" x14ac:dyDescent="0.25">
      <c r="A75" s="185" t="s">
        <v>121</v>
      </c>
      <c r="B75" s="185"/>
      <c r="C75" s="185"/>
      <c r="D75" s="185"/>
      <c r="E75" s="185"/>
      <c r="L75" s="20"/>
      <c r="M75" s="20"/>
      <c r="N75" s="20"/>
    </row>
    <row r="76" spans="1:14" x14ac:dyDescent="0.25">
      <c r="A76" s="185"/>
      <c r="B76" s="185"/>
      <c r="C76" s="185"/>
      <c r="D76" s="185"/>
      <c r="E76" s="185"/>
    </row>
    <row r="78" spans="1:14" x14ac:dyDescent="0.25">
      <c r="B78" s="20"/>
    </row>
    <row r="79" spans="1:14" x14ac:dyDescent="0.25">
      <c r="A79" s="7" t="s">
        <v>111</v>
      </c>
    </row>
  </sheetData>
  <mergeCells count="13">
    <mergeCell ref="A35:E35"/>
    <mergeCell ref="A25:E25"/>
    <mergeCell ref="A37:E37"/>
    <mergeCell ref="A1:F1"/>
    <mergeCell ref="A7:E7"/>
    <mergeCell ref="A8:E8"/>
    <mergeCell ref="A23:E23"/>
    <mergeCell ref="A24:E24"/>
    <mergeCell ref="A75:E76"/>
    <mergeCell ref="A63:E63"/>
    <mergeCell ref="A36:E36"/>
    <mergeCell ref="A61:E61"/>
    <mergeCell ref="A62:E62"/>
  </mergeCells>
  <pageMargins left="0.70866141732283472" right="0.70866141732283472" top="0.74803149606299213" bottom="0.74803149606299213" header="0.31496062992125984" footer="0.31496062992125984"/>
  <pageSetup scale="64" firstPageNumber="22" orientation="portrait" useFirstPageNumber="1" r:id="rId1"/>
  <headerFooter>
    <oddFooter>&amp;R&amp;"-,Negrita"&amp;12&amp;P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6" workbookViewId="0">
      <selection activeCell="F72" sqref="F72"/>
    </sheetView>
  </sheetViews>
  <sheetFormatPr baseColWidth="10" defaultColWidth="11.5703125" defaultRowHeight="15" x14ac:dyDescent="0.25"/>
  <cols>
    <col min="1" max="1" width="40" style="79" customWidth="1"/>
    <col min="2" max="2" width="14" style="62" customWidth="1"/>
    <col min="3" max="4" width="14.28515625" style="62" bestFit="1" customWidth="1"/>
    <col min="5" max="5" width="17.85546875" style="62" customWidth="1"/>
    <col min="6" max="6" width="18.85546875" style="62" customWidth="1"/>
    <col min="7" max="7" width="12.5703125" style="62" bestFit="1" customWidth="1"/>
    <col min="8" max="8" width="10.7109375" style="62" customWidth="1"/>
    <col min="9" max="10" width="11.7109375" style="62" bestFit="1" customWidth="1"/>
    <col min="11" max="11" width="11.140625" style="62" customWidth="1"/>
    <col min="12" max="13" width="12.28515625" style="62" bestFit="1" customWidth="1"/>
    <col min="14" max="15" width="12.5703125" style="62" bestFit="1" customWidth="1"/>
    <col min="16" max="16384" width="11.5703125" style="62"/>
  </cols>
  <sheetData>
    <row r="1" spans="1:7" x14ac:dyDescent="0.25">
      <c r="A1" s="186" t="s">
        <v>0</v>
      </c>
      <c r="B1" s="186"/>
      <c r="C1" s="186"/>
      <c r="D1" s="186"/>
      <c r="E1" s="186"/>
      <c r="F1" s="186"/>
    </row>
    <row r="2" spans="1:7" x14ac:dyDescent="0.25">
      <c r="A2" s="72" t="s">
        <v>1</v>
      </c>
      <c r="B2" s="3" t="s">
        <v>91</v>
      </c>
      <c r="C2" s="3"/>
      <c r="D2" s="3"/>
      <c r="E2" s="3"/>
      <c r="F2" s="3"/>
    </row>
    <row r="3" spans="1:7" x14ac:dyDescent="0.25">
      <c r="A3" s="72" t="s">
        <v>2</v>
      </c>
      <c r="B3" s="74" t="s">
        <v>3</v>
      </c>
      <c r="C3" s="73"/>
      <c r="D3" s="73"/>
      <c r="E3" s="73"/>
      <c r="F3" s="73"/>
    </row>
    <row r="4" spans="1:7" x14ac:dyDescent="0.25">
      <c r="A4" s="72" t="s">
        <v>4</v>
      </c>
      <c r="B4" s="73" t="s">
        <v>5</v>
      </c>
      <c r="C4" s="73"/>
      <c r="D4" s="73"/>
      <c r="E4" s="73"/>
      <c r="F4" s="73"/>
    </row>
    <row r="5" spans="1:7" x14ac:dyDescent="0.25">
      <c r="A5" s="72" t="s">
        <v>50</v>
      </c>
      <c r="B5" s="75" t="s">
        <v>100</v>
      </c>
      <c r="C5" s="73"/>
      <c r="D5" s="73"/>
      <c r="E5" s="73"/>
      <c r="F5" s="73"/>
    </row>
    <row r="6" spans="1:7" x14ac:dyDescent="0.25">
      <c r="A6" s="72"/>
      <c r="B6" s="75"/>
      <c r="C6" s="73"/>
      <c r="D6" s="73"/>
      <c r="E6" s="73"/>
      <c r="F6" s="73"/>
    </row>
    <row r="7" spans="1:7" x14ac:dyDescent="0.25">
      <c r="A7" s="186" t="s">
        <v>7</v>
      </c>
      <c r="B7" s="186"/>
      <c r="C7" s="186"/>
      <c r="D7" s="186"/>
      <c r="E7" s="186"/>
      <c r="F7" s="186"/>
      <c r="G7" s="186"/>
    </row>
    <row r="8" spans="1:7" x14ac:dyDescent="0.25">
      <c r="A8" s="186" t="s">
        <v>8</v>
      </c>
      <c r="B8" s="186"/>
      <c r="C8" s="186"/>
      <c r="D8" s="186"/>
      <c r="E8" s="186"/>
      <c r="F8" s="186"/>
      <c r="G8" s="186"/>
    </row>
    <row r="10" spans="1:7" ht="15.75" thickBot="1" x14ac:dyDescent="0.3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 x14ac:dyDescent="0.25">
      <c r="A11" s="78" t="s">
        <v>23</v>
      </c>
      <c r="B11" s="79"/>
      <c r="C11" s="79"/>
      <c r="D11" s="79"/>
      <c r="E11" s="79"/>
      <c r="F11" s="79"/>
      <c r="G11" s="79"/>
    </row>
    <row r="12" spans="1:7" x14ac:dyDescent="0.25">
      <c r="A12" s="80" t="s">
        <v>64</v>
      </c>
      <c r="B12" s="79" t="s">
        <v>25</v>
      </c>
      <c r="C12" s="67">
        <f>'Tratamiento 1T'!F12</f>
        <v>56</v>
      </c>
      <c r="D12" s="67">
        <f>'Tratamiento 2T'!F12</f>
        <v>28</v>
      </c>
      <c r="E12" s="67">
        <f>'Tratamiento 3T'!F12</f>
        <v>28</v>
      </c>
      <c r="F12" s="67">
        <f>'Tratamiento 4T'!F12</f>
        <v>21</v>
      </c>
      <c r="G12" s="67">
        <f>SUM(C12:F12)</f>
        <v>133</v>
      </c>
    </row>
    <row r="13" spans="1:7" x14ac:dyDescent="0.25">
      <c r="A13" s="80" t="s">
        <v>65</v>
      </c>
      <c r="B13" s="79" t="s">
        <v>25</v>
      </c>
      <c r="C13" s="67">
        <f>'Tratamiento 1T'!F13</f>
        <v>35</v>
      </c>
      <c r="D13" s="67">
        <f>'Tratamiento 2T'!F13</f>
        <v>23</v>
      </c>
      <c r="E13" s="67">
        <f>'Tratamiento 3T'!F13</f>
        <v>31</v>
      </c>
      <c r="F13" s="67">
        <f>'Tratamiento 4T'!F13</f>
        <v>27</v>
      </c>
      <c r="G13" s="67">
        <f t="shared" ref="G13:G16" si="0">SUM(C13:F13)</f>
        <v>116</v>
      </c>
    </row>
    <row r="14" spans="1:7" x14ac:dyDescent="0.25">
      <c r="A14" s="80" t="s">
        <v>66</v>
      </c>
      <c r="B14" s="79" t="s">
        <v>25</v>
      </c>
      <c r="C14" s="67">
        <f>'Tratamiento 1T'!F14</f>
        <v>22</v>
      </c>
      <c r="D14" s="67">
        <f>'Tratamiento 2T'!F14</f>
        <v>26</v>
      </c>
      <c r="E14" s="67">
        <f>'Tratamiento 3T'!F14</f>
        <v>22</v>
      </c>
      <c r="F14" s="67">
        <f>'Tratamiento 4T'!F14</f>
        <v>17</v>
      </c>
      <c r="G14" s="67">
        <f t="shared" si="0"/>
        <v>87</v>
      </c>
    </row>
    <row r="15" spans="1:7" x14ac:dyDescent="0.25">
      <c r="A15" s="78" t="s">
        <v>123</v>
      </c>
      <c r="B15" s="7" t="s">
        <v>86</v>
      </c>
      <c r="C15" s="67">
        <f>'Tratamiento 1T'!F15</f>
        <v>13.333333333333334</v>
      </c>
      <c r="D15" s="67">
        <f>'Tratamiento 2T'!F15</f>
        <v>12.333333333333334</v>
      </c>
      <c r="E15" s="67">
        <f>'Tratamiento 3T'!F15</f>
        <v>17.666666666666668</v>
      </c>
      <c r="F15" s="67">
        <f>'Tratamiento 4T'!F15</f>
        <v>25</v>
      </c>
      <c r="G15" s="67">
        <f t="shared" si="0"/>
        <v>68.333333333333343</v>
      </c>
    </row>
    <row r="16" spans="1:7" x14ac:dyDescent="0.25">
      <c r="A16" s="78"/>
      <c r="B16" s="7" t="s">
        <v>25</v>
      </c>
      <c r="C16" s="67">
        <f>'Tratamiento 1T'!F16</f>
        <v>56.666666666666664</v>
      </c>
      <c r="D16" s="67">
        <f>'Tratamiento 2T'!F16</f>
        <v>35.666666666666664</v>
      </c>
      <c r="E16" s="67">
        <f>'Tratamiento 3T'!F16</f>
        <v>56.333333333333336</v>
      </c>
      <c r="F16" s="67">
        <f>'Tratamiento 4T'!F16</f>
        <v>109</v>
      </c>
      <c r="G16" s="67">
        <f t="shared" si="0"/>
        <v>257.66666666666663</v>
      </c>
    </row>
    <row r="17" spans="1:7" x14ac:dyDescent="0.25">
      <c r="A17" s="78"/>
      <c r="B17" s="7" t="s">
        <v>87</v>
      </c>
      <c r="C17" s="67">
        <f>'Tratamiento 1T'!F17</f>
        <v>83</v>
      </c>
      <c r="D17" s="67">
        <f>'Tratamiento 2T'!F17</f>
        <v>82</v>
      </c>
      <c r="E17" s="67">
        <f>'Tratamiento 3T'!F17</f>
        <v>107</v>
      </c>
      <c r="F17" s="67">
        <f>'Tratamiento 4T'!F17</f>
        <v>200</v>
      </c>
      <c r="G17" s="67">
        <f>SUM(C17:F17)</f>
        <v>472</v>
      </c>
    </row>
    <row r="18" spans="1:7" x14ac:dyDescent="0.25">
      <c r="A18" s="81"/>
      <c r="C18" s="67"/>
      <c r="G18" s="67"/>
    </row>
    <row r="19" spans="1:7" ht="15.75" thickBot="1" x14ac:dyDescent="0.3">
      <c r="A19" s="14" t="s">
        <v>88</v>
      </c>
      <c r="B19" s="64"/>
      <c r="C19" s="65">
        <f>+C12+C16</f>
        <v>112.66666666666666</v>
      </c>
      <c r="D19" s="65">
        <f t="shared" ref="D19:G19" si="1">+D12+D16</f>
        <v>63.666666666666664</v>
      </c>
      <c r="E19" s="65">
        <f t="shared" si="1"/>
        <v>84.333333333333343</v>
      </c>
      <c r="F19" s="65">
        <f t="shared" si="1"/>
        <v>130</v>
      </c>
      <c r="G19" s="65">
        <f t="shared" si="1"/>
        <v>390.66666666666663</v>
      </c>
    </row>
    <row r="20" spans="1:7" ht="15.75" thickTop="1" x14ac:dyDescent="0.25">
      <c r="A20" s="83" t="s">
        <v>67</v>
      </c>
      <c r="B20" s="84"/>
      <c r="C20" s="68"/>
      <c r="D20" s="68"/>
      <c r="E20" s="68"/>
      <c r="F20" s="68"/>
      <c r="G20" s="68"/>
    </row>
    <row r="21" spans="1:7" x14ac:dyDescent="0.25">
      <c r="A21" s="79" t="s">
        <v>27</v>
      </c>
    </row>
    <row r="23" spans="1:7" x14ac:dyDescent="0.25">
      <c r="A23" s="187" t="s">
        <v>28</v>
      </c>
      <c r="B23" s="187"/>
      <c r="C23" s="187"/>
      <c r="D23" s="187"/>
      <c r="E23" s="187"/>
      <c r="F23" s="187"/>
    </row>
    <row r="24" spans="1:7" x14ac:dyDescent="0.25">
      <c r="A24" s="186" t="s">
        <v>29</v>
      </c>
      <c r="B24" s="186"/>
      <c r="C24" s="186"/>
      <c r="D24" s="186"/>
      <c r="E24" s="186"/>
      <c r="F24" s="186"/>
    </row>
    <row r="25" spans="1:7" x14ac:dyDescent="0.25">
      <c r="A25" s="186" t="s">
        <v>60</v>
      </c>
      <c r="B25" s="186"/>
      <c r="C25" s="186"/>
      <c r="D25" s="186"/>
      <c r="E25" s="186"/>
      <c r="F25" s="186"/>
    </row>
    <row r="27" spans="1:7" ht="15.75" thickBot="1" x14ac:dyDescent="0.3">
      <c r="A27" s="76" t="s">
        <v>9</v>
      </c>
      <c r="B27" s="77" t="s">
        <v>51</v>
      </c>
      <c r="C27" s="77" t="s">
        <v>52</v>
      </c>
      <c r="D27" s="77" t="s">
        <v>54</v>
      </c>
      <c r="E27" s="77" t="s">
        <v>55</v>
      </c>
      <c r="F27" s="77" t="s">
        <v>57</v>
      </c>
    </row>
    <row r="28" spans="1:7" x14ac:dyDescent="0.25">
      <c r="A28" s="85" t="s">
        <v>23</v>
      </c>
      <c r="B28" s="100"/>
      <c r="C28" s="100"/>
      <c r="D28" s="100"/>
      <c r="E28" s="100"/>
      <c r="F28" s="100"/>
    </row>
    <row r="29" spans="1:7" x14ac:dyDescent="0.25">
      <c r="A29" s="86" t="s">
        <v>24</v>
      </c>
      <c r="B29" s="100">
        <f>'Tratamiento 1T'!E29</f>
        <v>2541938.6</v>
      </c>
      <c r="C29" s="104">
        <f>'Tratamiento 2T'!E29</f>
        <v>7091751.8499999996</v>
      </c>
      <c r="D29" s="104">
        <f>'Tratamiento 3T'!E29</f>
        <v>7427657.4400000004</v>
      </c>
      <c r="E29" s="104">
        <f>'Tratamiento 4T'!E29</f>
        <v>18117655.18</v>
      </c>
      <c r="F29" s="100">
        <f>SUM(B29:E29)</f>
        <v>35179003.07</v>
      </c>
    </row>
    <row r="30" spans="1:7" x14ac:dyDescent="0.25">
      <c r="A30" s="85" t="s">
        <v>123</v>
      </c>
      <c r="B30" s="100">
        <f>'Tratamiento 1T'!E30</f>
        <v>636970</v>
      </c>
      <c r="C30" s="104">
        <f>'Tratamiento 2T'!E30</f>
        <v>1044650</v>
      </c>
      <c r="D30" s="104">
        <f>'Tratamiento 3T'!E30</f>
        <v>915070</v>
      </c>
      <c r="E30" s="104">
        <f>'Tratamiento 4T'!E30</f>
        <v>1442330</v>
      </c>
      <c r="F30" s="100">
        <f t="shared" ref="F30" si="2">SUM(B30:E30)</f>
        <v>4039020</v>
      </c>
    </row>
    <row r="31" spans="1:7" x14ac:dyDescent="0.25">
      <c r="A31" s="85"/>
      <c r="B31" s="100"/>
      <c r="C31" s="99"/>
      <c r="D31" s="99"/>
      <c r="E31" s="99"/>
      <c r="F31" s="100"/>
    </row>
    <row r="32" spans="1:7" ht="15.75" thickBot="1" x14ac:dyDescent="0.3">
      <c r="A32" s="82" t="s">
        <v>26</v>
      </c>
      <c r="B32" s="102">
        <f t="shared" ref="B32:E32" si="3">SUM(B29:B31)</f>
        <v>3178908.6</v>
      </c>
      <c r="C32" s="102">
        <f>SUM(C29:C31)</f>
        <v>8136401.8499999996</v>
      </c>
      <c r="D32" s="102">
        <f t="shared" si="3"/>
        <v>8342727.4400000004</v>
      </c>
      <c r="E32" s="102">
        <f t="shared" si="3"/>
        <v>19559985.18</v>
      </c>
      <c r="F32" s="103">
        <f>SUM(F29:F30)</f>
        <v>39218023.07</v>
      </c>
    </row>
    <row r="33" spans="1:6" ht="15.75" thickTop="1" x14ac:dyDescent="0.25">
      <c r="A33" s="83" t="s">
        <v>32</v>
      </c>
    </row>
    <row r="35" spans="1:6" x14ac:dyDescent="0.25">
      <c r="A35" s="186" t="s">
        <v>33</v>
      </c>
      <c r="B35" s="186"/>
      <c r="C35" s="186"/>
      <c r="D35" s="186"/>
      <c r="E35" s="186"/>
      <c r="F35" s="186"/>
    </row>
    <row r="36" spans="1:6" x14ac:dyDescent="0.25">
      <c r="A36" s="186" t="s">
        <v>29</v>
      </c>
      <c r="B36" s="186"/>
      <c r="C36" s="186"/>
      <c r="D36" s="186"/>
      <c r="E36" s="186"/>
      <c r="F36" s="186"/>
    </row>
    <row r="37" spans="1:6" x14ac:dyDescent="0.25">
      <c r="A37" s="186" t="s">
        <v>60</v>
      </c>
      <c r="B37" s="186"/>
      <c r="C37" s="186"/>
      <c r="D37" s="186"/>
      <c r="E37" s="186"/>
      <c r="F37" s="186"/>
    </row>
    <row r="39" spans="1:6" ht="15.75" thickBot="1" x14ac:dyDescent="0.3">
      <c r="A39" s="76" t="s">
        <v>34</v>
      </c>
      <c r="B39" s="77" t="s">
        <v>51</v>
      </c>
      <c r="C39" s="77" t="s">
        <v>52</v>
      </c>
      <c r="D39" s="77" t="s">
        <v>54</v>
      </c>
      <c r="E39" s="77" t="s">
        <v>55</v>
      </c>
      <c r="F39" s="77" t="s">
        <v>57</v>
      </c>
    </row>
    <row r="40" spans="1:6" ht="15.95" customHeight="1" x14ac:dyDescent="0.25">
      <c r="A40" s="7" t="s">
        <v>35</v>
      </c>
      <c r="B40" s="99">
        <f>'Tratamiento 1T'!E40</f>
        <v>1931055</v>
      </c>
      <c r="C40" s="99">
        <f>'Tratamiento 2T'!E40</f>
        <v>2925095</v>
      </c>
      <c r="D40" s="99">
        <f>'Tratamiento 3T'!E40</f>
        <v>2999910</v>
      </c>
      <c r="E40" s="99">
        <f>'Tratamiento 4T'!E40</f>
        <v>2922530</v>
      </c>
      <c r="F40" s="99">
        <f>SUM(B40:E40)</f>
        <v>10778590</v>
      </c>
    </row>
    <row r="41" spans="1:6" x14ac:dyDescent="0.25">
      <c r="A41" s="7" t="s">
        <v>36</v>
      </c>
      <c r="B41" s="99">
        <f>'Tratamiento 1T'!E41</f>
        <v>0</v>
      </c>
      <c r="C41" s="99">
        <f>'Tratamiento 2T'!E41</f>
        <v>1909616.85</v>
      </c>
      <c r="D41" s="99">
        <f>'Tratamiento 3T'!E41</f>
        <v>3617221.34</v>
      </c>
      <c r="E41" s="99">
        <f>'Tratamiento 4T'!E41</f>
        <v>9430851.9100000001</v>
      </c>
      <c r="F41" s="99">
        <f t="shared" ref="F41:F57" si="4">SUM(B41:E41)</f>
        <v>14957690.1</v>
      </c>
    </row>
    <row r="42" spans="1:6" x14ac:dyDescent="0.25">
      <c r="A42" s="7" t="s">
        <v>37</v>
      </c>
      <c r="B42" s="99">
        <f>'Tratamiento 1T'!E42</f>
        <v>760960</v>
      </c>
      <c r="C42" s="99">
        <f>'Tratamiento 2T'!E42</f>
        <v>1292550</v>
      </c>
      <c r="D42" s="99">
        <f>'Tratamiento 3T'!E42</f>
        <v>906560</v>
      </c>
      <c r="E42" s="99">
        <f>'Tratamiento 4T'!E42</f>
        <v>1686600</v>
      </c>
      <c r="F42" s="99">
        <f t="shared" si="4"/>
        <v>4646670</v>
      </c>
    </row>
    <row r="43" spans="1:6" x14ac:dyDescent="0.25">
      <c r="A43" s="7" t="s">
        <v>38</v>
      </c>
      <c r="B43" s="99">
        <f>'Tratamiento 1T'!E43</f>
        <v>0</v>
      </c>
      <c r="C43" s="99">
        <f>'Tratamiento 2T'!E43</f>
        <v>7950</v>
      </c>
      <c r="D43" s="99">
        <f>'Tratamiento 3T'!E43</f>
        <v>0</v>
      </c>
      <c r="E43" s="99">
        <f>'Tratamiento 4T'!E43</f>
        <v>1490000</v>
      </c>
      <c r="F43" s="99">
        <f t="shared" si="4"/>
        <v>1497950</v>
      </c>
    </row>
    <row r="44" spans="1:6" x14ac:dyDescent="0.25">
      <c r="A44" s="7" t="s">
        <v>39</v>
      </c>
      <c r="B44" s="99">
        <f>'Tratamiento 1T'!E44</f>
        <v>0</v>
      </c>
      <c r="C44" s="99">
        <f>'Tratamiento 2T'!E44</f>
        <v>0</v>
      </c>
      <c r="D44" s="99">
        <f>'Tratamiento 3T'!E44</f>
        <v>276066.09999999998</v>
      </c>
      <c r="E44" s="99">
        <f>'Tratamiento 4T'!E44</f>
        <v>2323675.7999999998</v>
      </c>
      <c r="F44" s="99">
        <f t="shared" si="4"/>
        <v>2599741.9</v>
      </c>
    </row>
    <row r="45" spans="1:6" x14ac:dyDescent="0.25">
      <c r="A45" s="7" t="s">
        <v>68</v>
      </c>
      <c r="B45" s="99">
        <f>'Tratamiento 1T'!E45</f>
        <v>38183.599999999999</v>
      </c>
      <c r="C45" s="99">
        <f>'Tratamiento 2T'!E45</f>
        <v>0</v>
      </c>
      <c r="D45" s="99">
        <f>'Tratamiento 3T'!E45</f>
        <v>0</v>
      </c>
      <c r="E45" s="99">
        <f>'Tratamiento 4T'!E45</f>
        <v>344172.47</v>
      </c>
      <c r="F45" s="99">
        <f t="shared" si="4"/>
        <v>382356.06999999995</v>
      </c>
    </row>
    <row r="46" spans="1:6" x14ac:dyDescent="0.25">
      <c r="A46" s="7" t="s">
        <v>69</v>
      </c>
      <c r="B46" s="99">
        <f>'Tratamiento 1T'!E46</f>
        <v>0</v>
      </c>
      <c r="C46" s="99">
        <f>'Tratamiento 2T'!E46</f>
        <v>0</v>
      </c>
      <c r="D46" s="99">
        <f>'Tratamiento 3T'!E46</f>
        <v>0</v>
      </c>
      <c r="E46" s="99">
        <f>'Tratamiento 4T'!E46</f>
        <v>118925</v>
      </c>
      <c r="F46" s="99">
        <f t="shared" si="4"/>
        <v>118925</v>
      </c>
    </row>
    <row r="47" spans="1:6" x14ac:dyDescent="0.25">
      <c r="A47" s="7" t="s">
        <v>70</v>
      </c>
      <c r="B47" s="99">
        <f>'Tratamiento 1T'!E47</f>
        <v>0</v>
      </c>
      <c r="C47" s="99">
        <f>'Tratamiento 2T'!E47</f>
        <v>0</v>
      </c>
      <c r="D47" s="99">
        <f>'Tratamiento 3T'!E47</f>
        <v>0</v>
      </c>
      <c r="E47" s="99">
        <f>'Tratamiento 4T'!E47</f>
        <v>0</v>
      </c>
      <c r="F47" s="99">
        <f t="shared" si="4"/>
        <v>0</v>
      </c>
    </row>
    <row r="48" spans="1:6" x14ac:dyDescent="0.25">
      <c r="A48" s="7" t="s">
        <v>71</v>
      </c>
      <c r="B48" s="99">
        <f>'Tratamiento 1T'!E48</f>
        <v>442570</v>
      </c>
      <c r="C48" s="99">
        <f>'Tratamiento 2T'!E48</f>
        <v>495600</v>
      </c>
      <c r="D48" s="99">
        <f>'Tratamiento 3T'!E48</f>
        <v>433510</v>
      </c>
      <c r="E48" s="99">
        <f>'Tratamiento 4T'!E48</f>
        <v>605730</v>
      </c>
      <c r="F48" s="99">
        <f t="shared" si="4"/>
        <v>1977410</v>
      </c>
    </row>
    <row r="49" spans="1:6" x14ac:dyDescent="0.25">
      <c r="A49" s="7" t="s">
        <v>72</v>
      </c>
      <c r="B49" s="99">
        <f>'Tratamiento 1T'!E49</f>
        <v>0</v>
      </c>
      <c r="C49" s="99">
        <f>'Tratamiento 2T'!E49</f>
        <v>0</v>
      </c>
      <c r="D49" s="99">
        <f>'Tratamiento 3T'!E49</f>
        <v>0</v>
      </c>
      <c r="E49" s="99">
        <f>'Tratamiento 4T'!E49</f>
        <v>0</v>
      </c>
      <c r="F49" s="99">
        <f t="shared" si="4"/>
        <v>0</v>
      </c>
    </row>
    <row r="50" spans="1:6" x14ac:dyDescent="0.25">
      <c r="A50" s="7" t="s">
        <v>73</v>
      </c>
      <c r="B50" s="99">
        <f>'Tratamiento 1T'!E50</f>
        <v>0</v>
      </c>
      <c r="C50" s="99">
        <f>'Tratamiento 2T'!E50</f>
        <v>0</v>
      </c>
      <c r="D50" s="99">
        <f>'Tratamiento 3T'!E50</f>
        <v>0</v>
      </c>
      <c r="E50" s="99">
        <f>'Tratamiento 4T'!E50</f>
        <v>0</v>
      </c>
      <c r="F50" s="99">
        <f t="shared" si="4"/>
        <v>0</v>
      </c>
    </row>
    <row r="51" spans="1:6" x14ac:dyDescent="0.25">
      <c r="A51" s="7" t="s">
        <v>104</v>
      </c>
      <c r="B51" s="99">
        <f>'Tratamiento 1T'!E51</f>
        <v>6140</v>
      </c>
      <c r="C51" s="99">
        <f>'Tratamiento 2T'!E51</f>
        <v>6340</v>
      </c>
      <c r="D51" s="99">
        <f>'Tratamiento 3T'!E51</f>
        <v>0</v>
      </c>
      <c r="E51" s="99">
        <f>'Tratamiento 4T'!E51</f>
        <v>0</v>
      </c>
      <c r="F51" s="99">
        <f t="shared" si="4"/>
        <v>12480</v>
      </c>
    </row>
    <row r="52" spans="1:6" x14ac:dyDescent="0.25">
      <c r="A52" s="7" t="s">
        <v>105</v>
      </c>
      <c r="B52" s="99">
        <f>'Tratamiento 1T'!E52</f>
        <v>0</v>
      </c>
      <c r="C52" s="99">
        <f>'Tratamiento 2T'!E52</f>
        <v>1491250</v>
      </c>
      <c r="D52" s="99">
        <f>'Tratamiento 3T'!E52</f>
        <v>102460</v>
      </c>
      <c r="E52" s="99">
        <f>'Tratamiento 4T'!E52</f>
        <v>0</v>
      </c>
      <c r="F52" s="99">
        <f t="shared" si="4"/>
        <v>1593710</v>
      </c>
    </row>
    <row r="53" spans="1:6" x14ac:dyDescent="0.25">
      <c r="A53" s="7" t="s">
        <v>106</v>
      </c>
      <c r="B53" s="99">
        <f>'Tratamiento 1T'!E53</f>
        <v>0</v>
      </c>
      <c r="C53" s="99">
        <f>'Tratamiento 2T'!E53</f>
        <v>8000</v>
      </c>
      <c r="D53" s="99">
        <f>'Tratamiento 3T'!E53</f>
        <v>7000</v>
      </c>
      <c r="E53" s="99">
        <f>'Tratamiento 4T'!E53</f>
        <v>637500</v>
      </c>
      <c r="F53" s="99">
        <f t="shared" si="4"/>
        <v>652500</v>
      </c>
    </row>
    <row r="54" spans="1:6" x14ac:dyDescent="0.25">
      <c r="A54" s="7" t="s">
        <v>107</v>
      </c>
      <c r="B54" s="99">
        <f>'Tratamiento 1T'!E54</f>
        <v>0</v>
      </c>
      <c r="C54" s="99">
        <f>'Tratamiento 2T'!E54</f>
        <v>0</v>
      </c>
      <c r="D54" s="99">
        <f>'Tratamiento 3T'!E54</f>
        <v>0</v>
      </c>
      <c r="E54" s="99">
        <f>'Tratamiento 4T'!E54</f>
        <v>0</v>
      </c>
      <c r="F54" s="99">
        <f t="shared" si="4"/>
        <v>0</v>
      </c>
    </row>
    <row r="55" spans="1:6" x14ac:dyDescent="0.25">
      <c r="A55" s="7" t="s">
        <v>108</v>
      </c>
      <c r="B55" s="99">
        <f>'Tratamiento 1T'!E55</f>
        <v>0</v>
      </c>
      <c r="C55" s="99">
        <f>'Tratamiento 2T'!E55</f>
        <v>0</v>
      </c>
      <c r="D55" s="99">
        <f>'Tratamiento 3T'!E55</f>
        <v>0</v>
      </c>
      <c r="E55" s="99">
        <f>'Tratamiento 4T'!E55</f>
        <v>0</v>
      </c>
      <c r="F55" s="99">
        <f t="shared" si="4"/>
        <v>0</v>
      </c>
    </row>
    <row r="56" spans="1:6" x14ac:dyDescent="0.25">
      <c r="A56" s="7" t="s">
        <v>90</v>
      </c>
      <c r="B56" s="99">
        <f>'Tratamiento 1T'!E56</f>
        <v>0</v>
      </c>
      <c r="C56" s="99">
        <f>'Tratamiento 2T'!E56</f>
        <v>0</v>
      </c>
      <c r="D56" s="99">
        <f>'Tratamiento 3T'!E56</f>
        <v>0</v>
      </c>
      <c r="E56" s="99">
        <f>'Tratamiento 4T'!E56</f>
        <v>0</v>
      </c>
      <c r="F56" s="99">
        <f t="shared" si="4"/>
        <v>0</v>
      </c>
    </row>
    <row r="57" spans="1:6" x14ac:dyDescent="0.25">
      <c r="B57" s="99">
        <f>'Tratamiento 1T'!E57</f>
        <v>0</v>
      </c>
      <c r="C57" s="99">
        <f>'Tratamiento 2T'!E57</f>
        <v>0</v>
      </c>
      <c r="D57" s="99">
        <f>'Tratamiento 3T'!E57</f>
        <v>0</v>
      </c>
      <c r="E57" s="99">
        <f>'Tratamiento 4T'!E57</f>
        <v>0</v>
      </c>
      <c r="F57" s="99">
        <f t="shared" si="4"/>
        <v>0</v>
      </c>
    </row>
    <row r="58" spans="1:6" ht="15.75" thickBot="1" x14ac:dyDescent="0.3">
      <c r="A58" s="82" t="s">
        <v>26</v>
      </c>
      <c r="B58" s="102">
        <f>SUM(B40:B57)</f>
        <v>3178908.6</v>
      </c>
      <c r="C58" s="102">
        <f>SUM(C40:C57)</f>
        <v>8136401.8499999996</v>
      </c>
      <c r="D58" s="102">
        <f t="shared" ref="D58:E58" si="5">SUM(D40:D57)</f>
        <v>8342727.4399999995</v>
      </c>
      <c r="E58" s="102">
        <f t="shared" si="5"/>
        <v>19559985.18</v>
      </c>
      <c r="F58" s="103">
        <f>SUM(F40:F57)</f>
        <v>39218023.07</v>
      </c>
    </row>
    <row r="59" spans="1:6" ht="15.75" thickTop="1" x14ac:dyDescent="0.25">
      <c r="A59" s="83" t="s">
        <v>32</v>
      </c>
    </row>
    <row r="61" spans="1:6" x14ac:dyDescent="0.25">
      <c r="A61" s="186" t="s">
        <v>40</v>
      </c>
      <c r="B61" s="186"/>
      <c r="C61" s="186"/>
      <c r="D61" s="186"/>
      <c r="E61" s="186"/>
      <c r="F61" s="186"/>
    </row>
    <row r="62" spans="1:6" x14ac:dyDescent="0.25">
      <c r="A62" s="186" t="s">
        <v>41</v>
      </c>
      <c r="B62" s="186"/>
      <c r="C62" s="186"/>
      <c r="D62" s="186"/>
      <c r="E62" s="186"/>
      <c r="F62" s="186"/>
    </row>
    <row r="63" spans="1:6" x14ac:dyDescent="0.25">
      <c r="A63" s="186" t="s">
        <v>60</v>
      </c>
      <c r="B63" s="186"/>
      <c r="C63" s="186"/>
      <c r="D63" s="186"/>
      <c r="E63" s="186"/>
      <c r="F63" s="186"/>
    </row>
    <row r="65" spans="1:8" ht="15.75" thickBot="1" x14ac:dyDescent="0.3">
      <c r="A65" s="167" t="s">
        <v>34</v>
      </c>
      <c r="B65" s="168" t="s">
        <v>51</v>
      </c>
      <c r="C65" s="168" t="s">
        <v>52</v>
      </c>
      <c r="D65" s="168" t="s">
        <v>54</v>
      </c>
      <c r="E65" s="168" t="s">
        <v>55</v>
      </c>
      <c r="F65" s="168" t="s">
        <v>57</v>
      </c>
    </row>
    <row r="66" spans="1:8" x14ac:dyDescent="0.25">
      <c r="A66" s="153" t="s">
        <v>118</v>
      </c>
      <c r="B66" s="158">
        <f>'Tratamiento 1T'!E66</f>
        <v>14181878.75</v>
      </c>
      <c r="C66" s="158">
        <f>'Tratamiento 2T'!E66</f>
        <v>11002970.15</v>
      </c>
      <c r="D66" s="159">
        <f>'Tratamiento 3T'!E66</f>
        <v>33674545.5</v>
      </c>
      <c r="E66" s="158">
        <f>'Tratamiento 4T'!E66</f>
        <v>25192738.060000002</v>
      </c>
      <c r="F66" s="159">
        <f>B66</f>
        <v>14181878.75</v>
      </c>
      <c r="H66" s="87"/>
    </row>
    <row r="67" spans="1:8" x14ac:dyDescent="0.25">
      <c r="A67" s="153" t="s">
        <v>42</v>
      </c>
      <c r="B67" s="158">
        <f>'Tratamiento 1T'!E67</f>
        <v>0</v>
      </c>
      <c r="C67" s="158">
        <f>'Tratamiento 2T'!E67</f>
        <v>30807977.200000003</v>
      </c>
      <c r="D67" s="159">
        <f>'Tratamiento 3T'!E67</f>
        <v>0</v>
      </c>
      <c r="E67" s="158">
        <f>'Tratamiento 4T'!E67</f>
        <v>45080582.799999997</v>
      </c>
      <c r="F67" s="159">
        <f>SUM(B67:E67)</f>
        <v>75888560</v>
      </c>
    </row>
    <row r="68" spans="1:8" x14ac:dyDescent="0.25">
      <c r="A68" s="136"/>
      <c r="B68" s="158">
        <f>'Tratamiento 1T'!E68</f>
        <v>0</v>
      </c>
      <c r="C68" s="158">
        <f>'Tratamiento 2T'!E68</f>
        <v>0</v>
      </c>
      <c r="D68" s="159">
        <f>'Tratamiento 3T'!E68</f>
        <v>0</v>
      </c>
      <c r="E68" s="158">
        <f>'Tratamiento 4T'!E68</f>
        <v>7487014.5899999999</v>
      </c>
      <c r="F68" s="159">
        <f>SUM(B68:E68)</f>
        <v>7487014.5899999999</v>
      </c>
    </row>
    <row r="69" spans="1:8" x14ac:dyDescent="0.25">
      <c r="A69" s="169" t="s">
        <v>43</v>
      </c>
      <c r="B69" s="158">
        <f>'Tratamiento 1T'!E69</f>
        <v>14181878.75</v>
      </c>
      <c r="C69" s="158">
        <f>'Tratamiento 2T'!E69</f>
        <v>41810947.350000001</v>
      </c>
      <c r="D69" s="159">
        <f>'Tratamiento 3T'!E69</f>
        <v>33674545.5</v>
      </c>
      <c r="E69" s="158">
        <f>'Tratamiento 4T'!E69</f>
        <v>77760335.450000003</v>
      </c>
      <c r="F69" s="161">
        <f>F66+F67+F68</f>
        <v>97557453.340000004</v>
      </c>
    </row>
    <row r="70" spans="1:8" x14ac:dyDescent="0.25">
      <c r="A70" s="170" t="s">
        <v>44</v>
      </c>
      <c r="B70" s="158">
        <f>'Tratamiento 1T'!E70</f>
        <v>3178908.6</v>
      </c>
      <c r="C70" s="158">
        <f>'Tratamiento 2T'!E70</f>
        <v>8136401.8499999996</v>
      </c>
      <c r="D70" s="159">
        <f>'Tratamiento 3T'!E70</f>
        <v>8342727.4399999995</v>
      </c>
      <c r="E70" s="158">
        <f>'Tratamiento 4T'!E70</f>
        <v>19559985.18</v>
      </c>
      <c r="F70" s="159">
        <f>SUM(B70:E70)</f>
        <v>39218023.07</v>
      </c>
    </row>
    <row r="71" spans="1:8" x14ac:dyDescent="0.25">
      <c r="A71" s="171" t="s">
        <v>102</v>
      </c>
      <c r="B71" s="158">
        <f>'Tratamiento 1T'!E71</f>
        <v>0</v>
      </c>
      <c r="C71" s="158">
        <f>'Tratamiento 2T'!E71</f>
        <v>0</v>
      </c>
      <c r="D71" s="159">
        <f>'Tratamiento 3T'!E71</f>
        <v>139080</v>
      </c>
      <c r="E71" s="158">
        <f>'Tratamiento 4T'!E71</f>
        <v>14181878.75</v>
      </c>
      <c r="F71" s="159">
        <f>SUM(B71:E71)</f>
        <v>14320958.75</v>
      </c>
      <c r="H71" s="87"/>
    </row>
    <row r="72" spans="1:8" x14ac:dyDescent="0.25">
      <c r="A72" s="169" t="s">
        <v>45</v>
      </c>
      <c r="B72" s="158">
        <f>'Tratamiento 1T'!E72</f>
        <v>11002970.15</v>
      </c>
      <c r="C72" s="158">
        <f>'Tratamiento 2T'!E72</f>
        <v>33674545.5</v>
      </c>
      <c r="D72" s="159">
        <f>'Tratamiento 3T'!E72</f>
        <v>25192738.060000002</v>
      </c>
      <c r="E72" s="158">
        <f>'Tratamiento 4T'!E72</f>
        <v>44018471.520000003</v>
      </c>
      <c r="F72" s="161">
        <f>+F69-F70-F71</f>
        <v>44018471.520000003</v>
      </c>
    </row>
    <row r="73" spans="1:8" ht="15.75" thickBot="1" x14ac:dyDescent="0.3">
      <c r="A73" s="172"/>
      <c r="B73" s="172"/>
      <c r="C73" s="172"/>
      <c r="D73" s="172"/>
      <c r="E73" s="172"/>
      <c r="F73" s="172"/>
    </row>
    <row r="74" spans="1:8" ht="15.75" thickTop="1" x14ac:dyDescent="0.25">
      <c r="A74" s="173" t="s">
        <v>46</v>
      </c>
      <c r="B74" s="153"/>
      <c r="C74" s="153"/>
      <c r="D74" s="153"/>
      <c r="E74" s="153"/>
      <c r="F74" s="153"/>
    </row>
    <row r="75" spans="1:8" x14ac:dyDescent="0.25">
      <c r="A75" s="153" t="s">
        <v>114</v>
      </c>
      <c r="B75" s="153"/>
      <c r="C75" s="153"/>
      <c r="D75" s="153"/>
      <c r="E75" s="153"/>
      <c r="F75" s="153"/>
    </row>
    <row r="77" spans="1:8" x14ac:dyDescent="0.25">
      <c r="A77" s="7" t="s">
        <v>115</v>
      </c>
    </row>
  </sheetData>
  <mergeCells count="12">
    <mergeCell ref="A62:F62"/>
    <mergeCell ref="A63:F63"/>
    <mergeCell ref="A1:F1"/>
    <mergeCell ref="A25:F25"/>
    <mergeCell ref="A24:F24"/>
    <mergeCell ref="A23:F23"/>
    <mergeCell ref="A35:F35"/>
    <mergeCell ref="A36:F36"/>
    <mergeCell ref="A37:F37"/>
    <mergeCell ref="A61:F61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64" firstPageNumber="23" orientation="portrait" useFirstPageNumber="1" r:id="rId1"/>
  <headerFooter>
    <oddFooter>&amp;R&amp;"-,Negrita"&amp;12&amp;P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4" workbookViewId="0">
      <selection activeCell="D56" sqref="D56"/>
    </sheetView>
  </sheetViews>
  <sheetFormatPr baseColWidth="10" defaultColWidth="12.85546875" defaultRowHeight="15" x14ac:dyDescent="0.25"/>
  <cols>
    <col min="1" max="1" width="42.7109375" style="7" customWidth="1"/>
    <col min="2" max="5" width="12.85546875" style="1"/>
    <col min="6" max="6" width="14.28515625" style="1" customWidth="1"/>
    <col min="7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94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  <c r="F7" s="180"/>
    </row>
    <row r="8" spans="1:7" x14ac:dyDescent="0.25">
      <c r="A8" s="180" t="s">
        <v>8</v>
      </c>
      <c r="B8" s="180"/>
      <c r="C8" s="180"/>
      <c r="D8" s="180"/>
      <c r="E8" s="180"/>
      <c r="F8" s="180"/>
    </row>
    <row r="10" spans="1:7" ht="15.75" thickBot="1" x14ac:dyDescent="0.3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14"/>
      <c r="D12" s="114"/>
      <c r="E12" s="114"/>
      <c r="F12" s="115">
        <f>SUM(C12:E12)</f>
        <v>0</v>
      </c>
    </row>
    <row r="13" spans="1:7" x14ac:dyDescent="0.25">
      <c r="A13" s="10" t="s">
        <v>84</v>
      </c>
      <c r="B13" s="12" t="s">
        <v>25</v>
      </c>
      <c r="C13" s="114"/>
      <c r="D13" s="114"/>
      <c r="E13" s="114"/>
      <c r="F13" s="115">
        <f>SUM(C13:E13)</f>
        <v>0</v>
      </c>
    </row>
    <row r="14" spans="1:7" x14ac:dyDescent="0.25">
      <c r="A14" s="13"/>
      <c r="C14" s="115"/>
      <c r="D14" s="115"/>
      <c r="E14" s="115"/>
      <c r="F14" s="115"/>
    </row>
    <row r="15" spans="1:7" ht="15.75" thickBot="1" x14ac:dyDescent="0.3">
      <c r="A15" s="14" t="s">
        <v>26</v>
      </c>
      <c r="B15" s="15"/>
      <c r="C15" s="116">
        <f>SUM(C12:C14)</f>
        <v>0</v>
      </c>
      <c r="D15" s="116">
        <f t="shared" ref="D15:E15" si="0">SUM(D12:D14)</f>
        <v>0</v>
      </c>
      <c r="E15" s="116">
        <f t="shared" si="0"/>
        <v>0</v>
      </c>
      <c r="F15" s="116">
        <f>SUM(F12:F14)</f>
        <v>0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60</v>
      </c>
      <c r="B22" s="180"/>
      <c r="C22" s="180"/>
      <c r="D22" s="180"/>
      <c r="E22" s="180"/>
    </row>
    <row r="24" spans="1:13" ht="15.75" thickBot="1" x14ac:dyDescent="0.3">
      <c r="A24" s="8" t="s">
        <v>9</v>
      </c>
      <c r="B24" s="9" t="s">
        <v>11</v>
      </c>
      <c r="C24" s="9" t="s">
        <v>12</v>
      </c>
      <c r="D24" s="9" t="s">
        <v>13</v>
      </c>
      <c r="E24" s="9" t="s">
        <v>51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05"/>
      <c r="C26" s="105"/>
      <c r="D26" s="105"/>
      <c r="E26" s="105">
        <f>SUM(B26:D26)</f>
        <v>0</v>
      </c>
    </row>
    <row r="27" spans="1:13" x14ac:dyDescent="0.25">
      <c r="A27" s="10" t="s">
        <v>82</v>
      </c>
      <c r="B27" s="105"/>
      <c r="C27" s="105"/>
      <c r="D27" s="105"/>
      <c r="E27" s="105">
        <f>SUM(B27:D27)</f>
        <v>0</v>
      </c>
    </row>
    <row r="28" spans="1:13" x14ac:dyDescent="0.25">
      <c r="A28" s="18"/>
      <c r="B28" s="105"/>
      <c r="C28" s="105"/>
      <c r="D28" s="105"/>
      <c r="E28" s="101"/>
    </row>
    <row r="29" spans="1:13" ht="15.75" thickBot="1" x14ac:dyDescent="0.3">
      <c r="A29" s="14" t="s">
        <v>26</v>
      </c>
      <c r="B29" s="106">
        <f>SUM(B26:B28)</f>
        <v>0</v>
      </c>
      <c r="C29" s="106">
        <f t="shared" ref="C29:E29" si="1">SUM(C26:C28)</f>
        <v>0</v>
      </c>
      <c r="D29" s="106">
        <f t="shared" si="1"/>
        <v>0</v>
      </c>
      <c r="E29" s="106">
        <f t="shared" si="1"/>
        <v>0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80"/>
    </row>
    <row r="36" spans="1:13" ht="15.75" thickBot="1" x14ac:dyDescent="0.3">
      <c r="A36" s="8" t="s">
        <v>34</v>
      </c>
      <c r="B36" s="9" t="s">
        <v>11</v>
      </c>
      <c r="C36" s="9" t="s">
        <v>12</v>
      </c>
      <c r="D36" s="9" t="s">
        <v>13</v>
      </c>
      <c r="E36" s="9" t="s">
        <v>51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05"/>
      <c r="C38" s="105"/>
      <c r="D38" s="105"/>
      <c r="E38" s="109">
        <f>SUM(B38:D38)</f>
        <v>0</v>
      </c>
    </row>
    <row r="39" spans="1:13" x14ac:dyDescent="0.25">
      <c r="A39" s="7" t="s">
        <v>78</v>
      </c>
      <c r="B39" s="105"/>
      <c r="C39" s="105"/>
      <c r="D39" s="105"/>
      <c r="E39" s="109">
        <f t="shared" ref="E39:E42" si="2">SUM(B39:D39)</f>
        <v>0</v>
      </c>
    </row>
    <row r="40" spans="1:13" ht="15.95" customHeight="1" x14ac:dyDescent="0.25">
      <c r="A40" s="7" t="s">
        <v>79</v>
      </c>
      <c r="B40" s="105"/>
      <c r="C40" s="105"/>
      <c r="D40" s="105"/>
      <c r="E40" s="109">
        <f t="shared" si="2"/>
        <v>0</v>
      </c>
    </row>
    <row r="41" spans="1:13" x14ac:dyDescent="0.25">
      <c r="A41" s="7" t="s">
        <v>80</v>
      </c>
      <c r="B41" s="105"/>
      <c r="C41" s="105"/>
      <c r="D41" s="105"/>
      <c r="E41" s="109">
        <f t="shared" si="2"/>
        <v>0</v>
      </c>
    </row>
    <row r="42" spans="1:13" x14ac:dyDescent="0.25">
      <c r="A42" s="7" t="s">
        <v>81</v>
      </c>
      <c r="B42" s="105"/>
      <c r="C42" s="105"/>
      <c r="D42" s="105"/>
      <c r="E42" s="109">
        <f t="shared" si="2"/>
        <v>0</v>
      </c>
    </row>
    <row r="43" spans="1:13" x14ac:dyDescent="0.25">
      <c r="B43" s="105"/>
      <c r="C43" s="105"/>
      <c r="D43" s="105"/>
      <c r="E43" s="101"/>
    </row>
    <row r="44" spans="1:13" ht="15.75" thickBot="1" x14ac:dyDescent="0.3">
      <c r="A44" s="14" t="s">
        <v>26</v>
      </c>
      <c r="B44" s="106">
        <f t="shared" ref="B44:D44" si="3">SUM(B38:B43)</f>
        <v>0</v>
      </c>
      <c r="C44" s="106">
        <f t="shared" si="3"/>
        <v>0</v>
      </c>
      <c r="D44" s="106">
        <f t="shared" si="3"/>
        <v>0</v>
      </c>
      <c r="E44" s="107">
        <f>SUM(E38:E43)</f>
        <v>0</v>
      </c>
    </row>
    <row r="45" spans="1:13" ht="15.75" thickTop="1" x14ac:dyDescent="0.25">
      <c r="A45" s="71" t="s">
        <v>49</v>
      </c>
    </row>
    <row r="47" spans="1:13" x14ac:dyDescent="0.25">
      <c r="A47" s="189" t="s">
        <v>40</v>
      </c>
      <c r="B47" s="189"/>
      <c r="C47" s="189"/>
      <c r="D47" s="189"/>
      <c r="E47" s="189"/>
      <c r="F47" s="132"/>
    </row>
    <row r="48" spans="1:13" x14ac:dyDescent="0.25">
      <c r="A48" s="189" t="s">
        <v>41</v>
      </c>
      <c r="B48" s="189"/>
      <c r="C48" s="189"/>
      <c r="D48" s="189"/>
      <c r="E48" s="189"/>
      <c r="F48" s="132"/>
    </row>
    <row r="49" spans="1:6" x14ac:dyDescent="0.25">
      <c r="A49" s="189" t="s">
        <v>60</v>
      </c>
      <c r="B49" s="189"/>
      <c r="C49" s="189"/>
      <c r="D49" s="189"/>
      <c r="E49" s="189"/>
      <c r="F49" s="132"/>
    </row>
    <row r="50" spans="1:6" x14ac:dyDescent="0.25">
      <c r="A50" s="152"/>
      <c r="B50" s="136"/>
      <c r="C50" s="136"/>
      <c r="D50" s="136"/>
      <c r="E50" s="136"/>
      <c r="F50" s="132"/>
    </row>
    <row r="51" spans="1:6" ht="15.75" thickBot="1" x14ac:dyDescent="0.3">
      <c r="A51" s="134" t="s">
        <v>34</v>
      </c>
      <c r="B51" s="135" t="s">
        <v>11</v>
      </c>
      <c r="C51" s="135" t="s">
        <v>12</v>
      </c>
      <c r="D51" s="135" t="s">
        <v>13</v>
      </c>
      <c r="E51" s="135" t="s">
        <v>51</v>
      </c>
      <c r="F51" s="132"/>
    </row>
    <row r="52" spans="1:6" x14ac:dyDescent="0.25">
      <c r="A52" s="136" t="s">
        <v>118</v>
      </c>
      <c r="B52" s="108">
        <v>950587.5</v>
      </c>
      <c r="C52" s="108">
        <f>+B57</f>
        <v>950587.5</v>
      </c>
      <c r="D52" s="108">
        <f>+C57</f>
        <v>950587.5</v>
      </c>
      <c r="E52" s="108">
        <f>B52</f>
        <v>950587.5</v>
      </c>
      <c r="F52" s="132"/>
    </row>
    <row r="53" spans="1:6" x14ac:dyDescent="0.25">
      <c r="A53" s="136" t="s">
        <v>42</v>
      </c>
      <c r="B53" s="108">
        <v>0</v>
      </c>
      <c r="C53" s="108">
        <v>0</v>
      </c>
      <c r="D53" s="108">
        <v>0</v>
      </c>
      <c r="E53" s="108">
        <f>SUM(B53:D53)</f>
        <v>0</v>
      </c>
      <c r="F53" s="132"/>
    </row>
    <row r="54" spans="1:6" x14ac:dyDescent="0.25">
      <c r="A54" s="137" t="s">
        <v>43</v>
      </c>
      <c r="B54" s="138">
        <f>+B52+B53</f>
        <v>950587.5</v>
      </c>
      <c r="C54" s="138">
        <f>+C52+C53</f>
        <v>950587.5</v>
      </c>
      <c r="D54" s="138">
        <f>+D52+D53</f>
        <v>950587.5</v>
      </c>
      <c r="E54" s="138">
        <f>+E52+E53</f>
        <v>950587.5</v>
      </c>
      <c r="F54" s="132"/>
    </row>
    <row r="55" spans="1:6" x14ac:dyDescent="0.25">
      <c r="A55" s="141" t="s">
        <v>44</v>
      </c>
      <c r="B55" s="108">
        <f>B44</f>
        <v>0</v>
      </c>
      <c r="C55" s="108">
        <f t="shared" ref="C55:E55" si="4">C44</f>
        <v>0</v>
      </c>
      <c r="D55" s="108">
        <f t="shared" si="4"/>
        <v>0</v>
      </c>
      <c r="E55" s="108">
        <f t="shared" si="4"/>
        <v>0</v>
      </c>
      <c r="F55" s="132"/>
    </row>
    <row r="56" spans="1:6" ht="16.5" customHeight="1" x14ac:dyDescent="0.25">
      <c r="A56" s="141" t="s">
        <v>102</v>
      </c>
      <c r="B56" s="108"/>
      <c r="C56" s="108"/>
      <c r="D56" s="108"/>
      <c r="E56" s="108">
        <f>SUM(B56:D56)</f>
        <v>0</v>
      </c>
      <c r="F56" s="133"/>
    </row>
    <row r="57" spans="1:6" x14ac:dyDescent="0.25">
      <c r="A57" s="137" t="s">
        <v>45</v>
      </c>
      <c r="B57" s="138">
        <f>+B54-B55-B56</f>
        <v>950587.5</v>
      </c>
      <c r="C57" s="138">
        <f t="shared" ref="C57:D57" si="5">+C54-C55-C56</f>
        <v>950587.5</v>
      </c>
      <c r="D57" s="138">
        <f t="shared" si="5"/>
        <v>950587.5</v>
      </c>
      <c r="E57" s="138">
        <f>+E54-E55-E56</f>
        <v>950587.5</v>
      </c>
      <c r="F57" s="132"/>
    </row>
    <row r="58" spans="1:6" ht="15.75" thickBot="1" x14ac:dyDescent="0.3">
      <c r="A58" s="142"/>
      <c r="B58" s="142"/>
      <c r="C58" s="142"/>
      <c r="D58" s="142"/>
      <c r="E58" s="142"/>
      <c r="F58" s="132"/>
    </row>
    <row r="59" spans="1:6" ht="15.75" thickTop="1" x14ac:dyDescent="0.25">
      <c r="A59" s="174" t="s">
        <v>46</v>
      </c>
      <c r="B59" s="136"/>
      <c r="C59" s="136"/>
      <c r="D59" s="136"/>
      <c r="E59" s="136"/>
      <c r="F59" s="132"/>
    </row>
    <row r="60" spans="1:6" x14ac:dyDescent="0.25">
      <c r="A60" s="1"/>
      <c r="D60" s="20"/>
    </row>
    <row r="61" spans="1:6" x14ac:dyDescent="0.25">
      <c r="D61" s="20"/>
    </row>
    <row r="63" spans="1:6" x14ac:dyDescent="0.25">
      <c r="A63" s="7" t="s">
        <v>119</v>
      </c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1:E1"/>
    <mergeCell ref="A20:E20"/>
    <mergeCell ref="A21:E21"/>
    <mergeCell ref="A32:E32"/>
    <mergeCell ref="A49:E49"/>
    <mergeCell ref="A34:E34"/>
    <mergeCell ref="A22:E22"/>
    <mergeCell ref="A8:F8"/>
    <mergeCell ref="A7:F7"/>
    <mergeCell ref="A33:E33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scale="64" firstPageNumber="24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7" workbookViewId="0">
      <selection activeCell="D56" sqref="D56"/>
    </sheetView>
  </sheetViews>
  <sheetFormatPr baseColWidth="10" defaultColWidth="12.85546875" defaultRowHeight="15" x14ac:dyDescent="0.25"/>
  <cols>
    <col min="1" max="1" width="42.5703125" style="7" customWidth="1"/>
    <col min="2" max="2" width="13.140625" style="1" bestFit="1" customWidth="1"/>
    <col min="3" max="5" width="13.85546875" style="1" bestFit="1" customWidth="1"/>
    <col min="6" max="16384" width="12.85546875" style="1"/>
  </cols>
  <sheetData>
    <row r="1" spans="1:7" x14ac:dyDescent="0.25">
      <c r="A1" s="180" t="s">
        <v>0</v>
      </c>
      <c r="B1" s="180"/>
      <c r="C1" s="180"/>
      <c r="D1" s="180"/>
      <c r="E1" s="180"/>
      <c r="F1" s="46"/>
      <c r="G1" s="46"/>
    </row>
    <row r="2" spans="1:7" x14ac:dyDescent="0.25">
      <c r="A2" s="2" t="s">
        <v>1</v>
      </c>
      <c r="B2" s="3" t="s">
        <v>92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95</v>
      </c>
    </row>
    <row r="6" spans="1:7" x14ac:dyDescent="0.25">
      <c r="A6" s="2"/>
      <c r="B6" s="5"/>
    </row>
    <row r="7" spans="1:7" x14ac:dyDescent="0.25">
      <c r="A7" s="180" t="s">
        <v>7</v>
      </c>
      <c r="B7" s="180"/>
      <c r="C7" s="180"/>
      <c r="D7" s="180"/>
      <c r="E7" s="180"/>
      <c r="F7" s="180"/>
    </row>
    <row r="8" spans="1:7" x14ac:dyDescent="0.25">
      <c r="A8" s="180" t="s">
        <v>8</v>
      </c>
      <c r="B8" s="180"/>
      <c r="C8" s="180"/>
      <c r="D8" s="180"/>
      <c r="E8" s="180"/>
      <c r="F8" s="180"/>
    </row>
    <row r="10" spans="1:7" ht="15.75" thickBot="1" x14ac:dyDescent="0.3">
      <c r="A10" s="8" t="s">
        <v>9</v>
      </c>
      <c r="B10" s="9" t="s">
        <v>10</v>
      </c>
      <c r="C10" s="9" t="s">
        <v>14</v>
      </c>
      <c r="D10" s="9" t="s">
        <v>15</v>
      </c>
      <c r="E10" s="9" t="s">
        <v>16</v>
      </c>
      <c r="F10" s="9" t="s">
        <v>52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10"/>
      <c r="D12" s="110">
        <v>114</v>
      </c>
      <c r="E12" s="110"/>
      <c r="F12" s="111">
        <f>SUM(C12:E12)</f>
        <v>114</v>
      </c>
    </row>
    <row r="13" spans="1:7" x14ac:dyDescent="0.25">
      <c r="A13" s="10" t="s">
        <v>84</v>
      </c>
      <c r="B13" s="12" t="s">
        <v>25</v>
      </c>
      <c r="C13" s="110"/>
      <c r="D13" s="110"/>
      <c r="E13" s="110"/>
      <c r="F13" s="111">
        <f>SUM(C13:E13)</f>
        <v>0</v>
      </c>
    </row>
    <row r="14" spans="1:7" x14ac:dyDescent="0.25">
      <c r="A14" s="13"/>
      <c r="C14" s="112"/>
      <c r="D14" s="112"/>
      <c r="E14" s="112"/>
      <c r="F14" s="112"/>
    </row>
    <row r="15" spans="1:7" ht="15.75" thickBot="1" x14ac:dyDescent="0.3">
      <c r="A15" s="14" t="s">
        <v>26</v>
      </c>
      <c r="B15" s="15"/>
      <c r="C15" s="113">
        <f t="shared" ref="C15:E15" si="0">SUM(C12:C14)</f>
        <v>0</v>
      </c>
      <c r="D15" s="113">
        <f t="shared" si="0"/>
        <v>114</v>
      </c>
      <c r="E15" s="113">
        <f t="shared" si="0"/>
        <v>0</v>
      </c>
      <c r="F15" s="113">
        <f>SUM(F12:F14)</f>
        <v>114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188" t="s">
        <v>28</v>
      </c>
      <c r="B20" s="188"/>
      <c r="C20" s="188"/>
      <c r="D20" s="188"/>
      <c r="E20" s="188"/>
      <c r="J20" s="20"/>
    </row>
    <row r="21" spans="1:13" x14ac:dyDescent="0.25">
      <c r="A21" s="180" t="s">
        <v>29</v>
      </c>
      <c r="B21" s="180"/>
      <c r="C21" s="180"/>
      <c r="D21" s="180"/>
      <c r="E21" s="180"/>
    </row>
    <row r="22" spans="1:13" x14ac:dyDescent="0.25">
      <c r="A22" s="180" t="s">
        <v>61</v>
      </c>
      <c r="B22" s="180"/>
      <c r="C22" s="180"/>
      <c r="D22" s="180"/>
      <c r="E22" s="180"/>
    </row>
    <row r="24" spans="1:13" ht="15.75" thickBot="1" x14ac:dyDescent="0.3">
      <c r="A24" s="8" t="s">
        <v>9</v>
      </c>
      <c r="B24" s="9" t="s">
        <v>14</v>
      </c>
      <c r="C24" s="9" t="s">
        <v>15</v>
      </c>
      <c r="D24" s="9" t="s">
        <v>16</v>
      </c>
      <c r="E24" s="9" t="s">
        <v>52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05"/>
      <c r="C26" s="105"/>
      <c r="D26" s="105">
        <v>494000</v>
      </c>
      <c r="E26" s="105">
        <f>SUM(B26:D26)</f>
        <v>494000</v>
      </c>
    </row>
    <row r="27" spans="1:13" x14ac:dyDescent="0.25">
      <c r="A27" s="10" t="s">
        <v>82</v>
      </c>
      <c r="B27" s="105"/>
      <c r="C27" s="105"/>
      <c r="D27" s="105"/>
      <c r="E27" s="105">
        <f>SUM(B27:D27)</f>
        <v>0</v>
      </c>
    </row>
    <row r="28" spans="1:13" x14ac:dyDescent="0.25">
      <c r="A28" s="18"/>
      <c r="B28" s="105"/>
      <c r="C28" s="105"/>
      <c r="D28" s="105"/>
      <c r="E28" s="101"/>
    </row>
    <row r="29" spans="1:13" ht="15.75" thickBot="1" x14ac:dyDescent="0.3">
      <c r="A29" s="14" t="s">
        <v>26</v>
      </c>
      <c r="B29" s="106">
        <f t="shared" ref="B29:E29" si="1">SUM(B26:B28)</f>
        <v>0</v>
      </c>
      <c r="C29" s="106">
        <f t="shared" si="1"/>
        <v>0</v>
      </c>
      <c r="D29" s="106">
        <f t="shared" si="1"/>
        <v>494000</v>
      </c>
      <c r="E29" s="106">
        <f t="shared" si="1"/>
        <v>494000</v>
      </c>
    </row>
    <row r="30" spans="1:13" ht="15.75" thickTop="1" x14ac:dyDescent="0.25">
      <c r="A30" s="71" t="s">
        <v>49</v>
      </c>
    </row>
    <row r="32" spans="1:13" x14ac:dyDescent="0.25">
      <c r="A32" s="189" t="s">
        <v>33</v>
      </c>
      <c r="B32" s="189"/>
      <c r="C32" s="189"/>
      <c r="D32" s="189"/>
      <c r="E32" s="189"/>
      <c r="M32" s="21"/>
    </row>
    <row r="33" spans="1:13" x14ac:dyDescent="0.25">
      <c r="A33" s="180" t="s">
        <v>29</v>
      </c>
      <c r="B33" s="180"/>
      <c r="C33" s="180"/>
      <c r="D33" s="180"/>
      <c r="E33" s="180"/>
      <c r="M33" s="21"/>
    </row>
    <row r="34" spans="1:13" x14ac:dyDescent="0.25">
      <c r="A34" s="180" t="s">
        <v>60</v>
      </c>
      <c r="B34" s="180"/>
      <c r="C34" s="180"/>
      <c r="D34" s="180"/>
      <c r="E34" s="180"/>
    </row>
    <row r="36" spans="1:13" ht="15.75" thickBot="1" x14ac:dyDescent="0.3">
      <c r="A36" s="8" t="s">
        <v>34</v>
      </c>
      <c r="B36" s="9" t="s">
        <v>14</v>
      </c>
      <c r="C36" s="9" t="s">
        <v>15</v>
      </c>
      <c r="D36" s="9" t="s">
        <v>16</v>
      </c>
      <c r="E36" s="9" t="s">
        <v>52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05"/>
      <c r="C38" s="105"/>
      <c r="D38" s="105">
        <v>494000</v>
      </c>
      <c r="E38" s="109">
        <f>SUM(B38:D38)</f>
        <v>494000</v>
      </c>
    </row>
    <row r="39" spans="1:13" x14ac:dyDescent="0.25">
      <c r="A39" s="7" t="s">
        <v>78</v>
      </c>
      <c r="B39" s="105"/>
      <c r="C39" s="105"/>
      <c r="D39" s="105"/>
      <c r="E39" s="109">
        <f t="shared" ref="E39:E42" si="2">SUM(B39:D39)</f>
        <v>0</v>
      </c>
    </row>
    <row r="40" spans="1:13" ht="15.95" customHeight="1" x14ac:dyDescent="0.25">
      <c r="A40" s="7" t="s">
        <v>79</v>
      </c>
      <c r="B40" s="105"/>
      <c r="C40" s="105"/>
      <c r="D40" s="105"/>
      <c r="E40" s="109">
        <f t="shared" si="2"/>
        <v>0</v>
      </c>
    </row>
    <row r="41" spans="1:13" x14ac:dyDescent="0.25">
      <c r="A41" s="7" t="s">
        <v>80</v>
      </c>
      <c r="B41" s="105"/>
      <c r="C41" s="105"/>
      <c r="D41" s="105"/>
      <c r="E41" s="109">
        <f t="shared" si="2"/>
        <v>0</v>
      </c>
    </row>
    <row r="42" spans="1:13" x14ac:dyDescent="0.25">
      <c r="A42" s="7" t="s">
        <v>81</v>
      </c>
      <c r="B42" s="105"/>
      <c r="C42" s="105"/>
      <c r="D42" s="105"/>
      <c r="E42" s="109">
        <f t="shared" si="2"/>
        <v>0</v>
      </c>
    </row>
    <row r="43" spans="1:13" x14ac:dyDescent="0.25">
      <c r="B43" s="117"/>
      <c r="C43" s="105"/>
      <c r="D43" s="105"/>
      <c r="E43" s="101"/>
    </row>
    <row r="44" spans="1:13" ht="15.75" thickBot="1" x14ac:dyDescent="0.3">
      <c r="A44" s="14" t="s">
        <v>26</v>
      </c>
      <c r="B44" s="106">
        <f t="shared" ref="B44:D44" si="3">SUM(B38:B43)</f>
        <v>0</v>
      </c>
      <c r="C44" s="106">
        <f t="shared" si="3"/>
        <v>0</v>
      </c>
      <c r="D44" s="106">
        <f t="shared" si="3"/>
        <v>494000</v>
      </c>
      <c r="E44" s="107">
        <f>SUM(E38:E43)</f>
        <v>494000</v>
      </c>
    </row>
    <row r="45" spans="1:13" ht="15.75" thickTop="1" x14ac:dyDescent="0.25">
      <c r="A45" s="71" t="s">
        <v>49</v>
      </c>
    </row>
    <row r="47" spans="1:13" x14ac:dyDescent="0.25">
      <c r="A47" s="180" t="s">
        <v>40</v>
      </c>
      <c r="B47" s="180"/>
      <c r="C47" s="180"/>
      <c r="D47" s="180"/>
      <c r="E47" s="180"/>
    </row>
    <row r="48" spans="1:13" x14ac:dyDescent="0.25">
      <c r="A48" s="189" t="s">
        <v>41</v>
      </c>
      <c r="B48" s="189"/>
      <c r="C48" s="189"/>
      <c r="D48" s="189"/>
      <c r="E48" s="189"/>
    </row>
    <row r="49" spans="1:6" x14ac:dyDescent="0.25">
      <c r="A49" s="189" t="s">
        <v>60</v>
      </c>
      <c r="B49" s="189"/>
      <c r="C49" s="189"/>
      <c r="D49" s="189"/>
      <c r="E49" s="189"/>
    </row>
    <row r="50" spans="1:6" x14ac:dyDescent="0.25">
      <c r="A50" s="152"/>
      <c r="B50" s="136"/>
      <c r="C50" s="136"/>
      <c r="D50" s="136"/>
      <c r="E50" s="136"/>
    </row>
    <row r="51" spans="1:6" ht="15.75" thickBot="1" x14ac:dyDescent="0.3">
      <c r="A51" s="134" t="s">
        <v>34</v>
      </c>
      <c r="B51" s="135" t="s">
        <v>14</v>
      </c>
      <c r="C51" s="135" t="s">
        <v>15</v>
      </c>
      <c r="D51" s="135" t="s">
        <v>16</v>
      </c>
      <c r="E51" s="135" t="s">
        <v>52</v>
      </c>
    </row>
    <row r="52" spans="1:6" x14ac:dyDescent="0.25">
      <c r="A52" s="136" t="s">
        <v>118</v>
      </c>
      <c r="B52" s="108">
        <f>'Prevención I T'!E57</f>
        <v>950587.5</v>
      </c>
      <c r="C52" s="108">
        <f>B57</f>
        <v>1683557.5</v>
      </c>
      <c r="D52" s="108">
        <f>C57</f>
        <v>1683557.5</v>
      </c>
      <c r="E52" s="108">
        <f>B52</f>
        <v>950587.5</v>
      </c>
    </row>
    <row r="53" spans="1:6" x14ac:dyDescent="0.25">
      <c r="A53" s="136" t="s">
        <v>42</v>
      </c>
      <c r="B53" s="108">
        <v>732970</v>
      </c>
      <c r="C53" s="108"/>
      <c r="D53" s="108"/>
      <c r="E53" s="108">
        <f>SUM(B53:D53)</f>
        <v>732970</v>
      </c>
    </row>
    <row r="54" spans="1:6" x14ac:dyDescent="0.25">
      <c r="A54" s="137" t="s">
        <v>43</v>
      </c>
      <c r="B54" s="108">
        <f>SUM(B52:B53)</f>
        <v>1683557.5</v>
      </c>
      <c r="C54" s="108">
        <f t="shared" ref="C54:E54" si="4">SUM(C52:C53)</f>
        <v>1683557.5</v>
      </c>
      <c r="D54" s="108">
        <f t="shared" si="4"/>
        <v>1683557.5</v>
      </c>
      <c r="E54" s="108">
        <f t="shared" si="4"/>
        <v>1683557.5</v>
      </c>
    </row>
    <row r="55" spans="1:6" x14ac:dyDescent="0.25">
      <c r="A55" s="141" t="s">
        <v>83</v>
      </c>
      <c r="B55" s="108">
        <f>B44</f>
        <v>0</v>
      </c>
      <c r="C55" s="108">
        <f t="shared" ref="C55:D55" si="5">C44</f>
        <v>0</v>
      </c>
      <c r="D55" s="108">
        <f t="shared" si="5"/>
        <v>494000</v>
      </c>
      <c r="E55" s="108">
        <f>E44</f>
        <v>494000</v>
      </c>
    </row>
    <row r="56" spans="1:6" ht="16.5" customHeight="1" x14ac:dyDescent="0.25">
      <c r="A56" s="141" t="s">
        <v>102</v>
      </c>
      <c r="B56" s="108"/>
      <c r="C56" s="108"/>
      <c r="D56" s="108"/>
      <c r="E56" s="108">
        <f>SUM(B56:D56)</f>
        <v>0</v>
      </c>
      <c r="F56" s="20"/>
    </row>
    <row r="57" spans="1:6" x14ac:dyDescent="0.25">
      <c r="A57" s="137" t="s">
        <v>45</v>
      </c>
      <c r="B57" s="138">
        <f>+B54-B55-B56</f>
        <v>1683557.5</v>
      </c>
      <c r="C57" s="138">
        <f t="shared" ref="C57:D57" si="6">+C54-C55-C56</f>
        <v>1683557.5</v>
      </c>
      <c r="D57" s="138">
        <f t="shared" si="6"/>
        <v>1189557.5</v>
      </c>
      <c r="E57" s="138">
        <f>+E54-E55-E56</f>
        <v>1189557.5</v>
      </c>
    </row>
    <row r="58" spans="1:6" ht="15.75" thickBot="1" x14ac:dyDescent="0.3">
      <c r="A58" s="142"/>
      <c r="B58" s="142"/>
      <c r="C58" s="142"/>
      <c r="D58" s="142"/>
      <c r="E58" s="142"/>
    </row>
    <row r="59" spans="1:6" ht="15.75" thickTop="1" x14ac:dyDescent="0.25">
      <c r="A59" s="174" t="s">
        <v>46</v>
      </c>
      <c r="B59" s="136"/>
      <c r="C59" s="136"/>
      <c r="D59" s="136"/>
      <c r="E59" s="13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119</v>
      </c>
    </row>
    <row r="63" spans="1:6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5" orientation="portrait" useFirstPageNumber="1" r:id="rId1"/>
  <headerFooter>
    <oddFooter>&amp;R&amp;"-,Negrita"&amp;12&amp;P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Tratamiento 1T</vt:lpstr>
      <vt:lpstr>Tratamiento 2T</vt:lpstr>
      <vt:lpstr>Tratamiento 3T</vt:lpstr>
      <vt:lpstr>Tratamiento 4T</vt:lpstr>
      <vt:lpstr>Tratamiento I Semestre</vt:lpstr>
      <vt:lpstr>Tratamiento 3T Acum.</vt:lpstr>
      <vt:lpstr>Tratamiento Anual</vt:lpstr>
      <vt:lpstr>Prevención I T</vt:lpstr>
      <vt:lpstr>Prevención 2T</vt:lpstr>
      <vt:lpstr>Prevención 3T</vt:lpstr>
      <vt:lpstr>Prevención 4T</vt:lpstr>
      <vt:lpstr>Prevención Semestral</vt:lpstr>
      <vt:lpstr>Prevención 3T Acum.</vt:lpstr>
      <vt:lpstr>Prevención Anual</vt:lpstr>
      <vt:lpstr>Hoja1</vt:lpstr>
      <vt:lpstr>'Tratamiento I Semestre'!Títulos_a_imprimir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2013-04-18T17:47:06Z</cp:lastPrinted>
  <dcterms:created xsi:type="dcterms:W3CDTF">2012-03-21T16:41:13Z</dcterms:created>
  <dcterms:modified xsi:type="dcterms:W3CDTF">2015-05-28T20:21:51Z</dcterms:modified>
</cp:coreProperties>
</file>