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4\Indicadores 2014-Horacio\FONABE\Informes trimestrales\"/>
    </mc:Choice>
  </mc:AlternateContent>
  <bookViews>
    <workbookView xWindow="0" yWindow="0" windowWidth="21600" windowHeight="9735"/>
  </bookViews>
  <sheets>
    <sheet name="1T" sheetId="4" r:id="rId1"/>
    <sheet name="2T" sheetId="5" r:id="rId2"/>
    <sheet name="3T" sheetId="6" r:id="rId3"/>
    <sheet name="4T" sheetId="7" r:id="rId4"/>
    <sheet name="Semestral" sheetId="8" r:id="rId5"/>
    <sheet name="3T Acumulado" sheetId="9" r:id="rId6"/>
    <sheet name="Anual" sheetId="10" r:id="rId7"/>
  </sheets>
  <calcPr calcId="152511"/>
</workbook>
</file>

<file path=xl/calcChain.xml><?xml version="1.0" encoding="utf-8"?>
<calcChain xmlns="http://schemas.openxmlformats.org/spreadsheetml/2006/main">
  <c r="C15" i="10" l="1"/>
  <c r="D15" i="10"/>
  <c r="E15" i="10"/>
  <c r="F15" i="10"/>
  <c r="C17" i="10"/>
  <c r="D17" i="10"/>
  <c r="E17" i="10"/>
  <c r="F17" i="10"/>
  <c r="C18" i="10"/>
  <c r="D18" i="10"/>
  <c r="C19" i="10"/>
  <c r="D19" i="10"/>
  <c r="E19" i="10"/>
  <c r="F19" i="10"/>
  <c r="F20" i="10"/>
  <c r="C21" i="10"/>
  <c r="D21" i="10"/>
  <c r="E21" i="10"/>
  <c r="F21" i="10"/>
  <c r="C23" i="10"/>
  <c r="D23" i="10"/>
  <c r="E23" i="10"/>
  <c r="F23" i="10"/>
  <c r="F13" i="10"/>
  <c r="E13" i="10"/>
  <c r="D13" i="10"/>
  <c r="C13" i="10"/>
  <c r="C14" i="9"/>
  <c r="D14" i="9"/>
  <c r="C15" i="9"/>
  <c r="D15" i="9"/>
  <c r="E15" i="9"/>
  <c r="C17" i="9"/>
  <c r="D17" i="9"/>
  <c r="E17" i="9"/>
  <c r="C18" i="9"/>
  <c r="D18" i="9"/>
  <c r="C19" i="9"/>
  <c r="D19" i="9"/>
  <c r="E19" i="9"/>
  <c r="C20" i="9"/>
  <c r="C21" i="9"/>
  <c r="D21" i="9"/>
  <c r="E21" i="9"/>
  <c r="C23" i="9"/>
  <c r="D23" i="9"/>
  <c r="E23" i="9"/>
  <c r="E13" i="9"/>
  <c r="D13" i="9"/>
  <c r="C13" i="9"/>
  <c r="D15" i="8"/>
  <c r="D17" i="8"/>
  <c r="D18" i="8"/>
  <c r="D19" i="8"/>
  <c r="D21" i="8"/>
  <c r="D23" i="8"/>
  <c r="D13" i="8"/>
  <c r="C14" i="8"/>
  <c r="C15" i="8"/>
  <c r="C17" i="8"/>
  <c r="C18" i="8"/>
  <c r="F18" i="8" s="1"/>
  <c r="C19" i="8"/>
  <c r="C21" i="8"/>
  <c r="C22" i="8"/>
  <c r="C23" i="8"/>
  <c r="C13" i="8"/>
  <c r="G22" i="7"/>
  <c r="F22" i="10" s="1"/>
  <c r="G20" i="7"/>
  <c r="G18" i="7"/>
  <c r="F18" i="10" s="1"/>
  <c r="G16" i="7"/>
  <c r="F16" i="10" s="1"/>
  <c r="G14" i="7"/>
  <c r="F14" i="10" s="1"/>
  <c r="G22" i="6"/>
  <c r="E22" i="9" s="1"/>
  <c r="G20" i="6"/>
  <c r="E20" i="9" s="1"/>
  <c r="G18" i="6"/>
  <c r="E18" i="9" s="1"/>
  <c r="G16" i="6"/>
  <c r="E16" i="10" s="1"/>
  <c r="G14" i="6"/>
  <c r="E14" i="10" s="1"/>
  <c r="G22" i="5"/>
  <c r="D22" i="10" s="1"/>
  <c r="G20" i="5"/>
  <c r="D20" i="9" s="1"/>
  <c r="G18" i="5"/>
  <c r="G16" i="5"/>
  <c r="D16" i="10" s="1"/>
  <c r="G14" i="5"/>
  <c r="D14" i="10" s="1"/>
  <c r="G16" i="4"/>
  <c r="C16" i="9" s="1"/>
  <c r="G18" i="4"/>
  <c r="G20" i="4"/>
  <c r="C20" i="10" s="1"/>
  <c r="G22" i="4"/>
  <c r="C22" i="10" s="1"/>
  <c r="G14" i="4"/>
  <c r="C14" i="10" s="1"/>
  <c r="C16" i="10" l="1"/>
  <c r="H16" i="10" s="1"/>
  <c r="D22" i="8"/>
  <c r="F22" i="8" s="1"/>
  <c r="D14" i="8"/>
  <c r="F14" i="8" s="1"/>
  <c r="E16" i="9"/>
  <c r="D20" i="10"/>
  <c r="C20" i="8"/>
  <c r="F20" i="8" s="1"/>
  <c r="C16" i="8"/>
  <c r="D22" i="9"/>
  <c r="D16" i="9"/>
  <c r="H14" i="10"/>
  <c r="D20" i="8"/>
  <c r="D16" i="8"/>
  <c r="C22" i="9"/>
  <c r="G22" i="9" s="1"/>
  <c r="E14" i="9"/>
  <c r="G14" i="9" s="1"/>
  <c r="E22" i="10"/>
  <c r="H22" i="10" s="1"/>
  <c r="G20" i="9"/>
  <c r="E20" i="10"/>
  <c r="H20" i="10" s="1"/>
  <c r="G18" i="9"/>
  <c r="E18" i="10"/>
  <c r="H18" i="10" s="1"/>
  <c r="F16" i="8"/>
  <c r="G16" i="9" l="1"/>
  <c r="C57" i="4"/>
  <c r="D57" i="4"/>
  <c r="B57" i="4"/>
  <c r="B42" i="6" l="1"/>
  <c r="E38" i="7" l="1"/>
  <c r="E39" i="7"/>
  <c r="E40" i="7"/>
  <c r="E41" i="7"/>
  <c r="F19" i="7"/>
  <c r="F20" i="7"/>
  <c r="F15" i="7"/>
  <c r="F16" i="7"/>
  <c r="F22" i="6" l="1"/>
  <c r="F21" i="6"/>
  <c r="E54" i="4" l="1"/>
  <c r="C70" i="4"/>
  <c r="D70" i="4"/>
  <c r="B70" i="4"/>
  <c r="C42" i="5" l="1"/>
  <c r="C53" i="5" s="1"/>
  <c r="D42" i="5"/>
  <c r="D53" i="5" s="1"/>
  <c r="B42" i="5"/>
  <c r="B53" i="5" s="1"/>
  <c r="E24" i="7"/>
  <c r="D24" i="7"/>
  <c r="C24" i="7"/>
  <c r="E23" i="7"/>
  <c r="D23" i="7"/>
  <c r="C23" i="7"/>
  <c r="E24" i="6"/>
  <c r="D24" i="6"/>
  <c r="C24" i="6"/>
  <c r="E23" i="6"/>
  <c r="D23" i="6"/>
  <c r="C23" i="6"/>
  <c r="E24" i="5"/>
  <c r="D24" i="5"/>
  <c r="C24" i="5"/>
  <c r="E23" i="5"/>
  <c r="D23" i="5"/>
  <c r="C23" i="5"/>
  <c r="D24" i="4"/>
  <c r="E24" i="4"/>
  <c r="C24" i="4"/>
  <c r="G24" i="4" s="1"/>
  <c r="D23" i="4"/>
  <c r="E23" i="4"/>
  <c r="C23" i="4"/>
  <c r="F15" i="5"/>
  <c r="F16" i="5"/>
  <c r="G24" i="6" l="1"/>
  <c r="G24" i="5"/>
  <c r="G24" i="7"/>
  <c r="F24" i="10" s="1"/>
  <c r="C24" i="9"/>
  <c r="C24" i="8"/>
  <c r="C24" i="10"/>
  <c r="E24" i="9"/>
  <c r="E24" i="10"/>
  <c r="D42" i="6"/>
  <c r="C42" i="6"/>
  <c r="E41" i="6"/>
  <c r="E40" i="6"/>
  <c r="E39" i="6"/>
  <c r="E38" i="6"/>
  <c r="D24" i="10" l="1"/>
  <c r="H24" i="10" s="1"/>
  <c r="D24" i="8"/>
  <c r="D24" i="9"/>
  <c r="G24" i="9"/>
  <c r="F20" i="6"/>
  <c r="F19" i="6"/>
  <c r="F18" i="6"/>
  <c r="F17" i="6"/>
  <c r="F16" i="6"/>
  <c r="F15" i="6"/>
  <c r="F14" i="6"/>
  <c r="F13" i="6"/>
  <c r="F23" i="6" l="1"/>
  <c r="F24" i="6"/>
  <c r="E41" i="5"/>
  <c r="C41" i="8" s="1"/>
  <c r="E40" i="5"/>
  <c r="C40" i="8" s="1"/>
  <c r="E39" i="5"/>
  <c r="C39" i="8" s="1"/>
  <c r="E38" i="5"/>
  <c r="C38" i="8" s="1"/>
  <c r="F21" i="5"/>
  <c r="F13" i="5"/>
  <c r="F22" i="5"/>
  <c r="F20" i="4"/>
  <c r="F22" i="4"/>
  <c r="F21" i="4"/>
  <c r="E41" i="4" l="1"/>
  <c r="C42" i="4"/>
  <c r="D42" i="4"/>
  <c r="B42" i="4"/>
  <c r="E38" i="10"/>
  <c r="E40" i="10"/>
  <c r="D38" i="10"/>
  <c r="D40" i="10"/>
  <c r="C38" i="10"/>
  <c r="C40" i="10"/>
  <c r="D38" i="9"/>
  <c r="D40" i="9"/>
  <c r="C38" i="9"/>
  <c r="C40" i="9"/>
  <c r="B41" i="9" l="1"/>
  <c r="B41" i="8"/>
  <c r="B41" i="10"/>
  <c r="D42" i="7"/>
  <c r="C42" i="7"/>
  <c r="B42" i="7"/>
  <c r="E41" i="10"/>
  <c r="E39" i="10"/>
  <c r="E37" i="7"/>
  <c r="F22" i="7"/>
  <c r="F21" i="7"/>
  <c r="F18" i="7"/>
  <c r="F17" i="7"/>
  <c r="F14" i="7"/>
  <c r="F13" i="7"/>
  <c r="E37" i="6"/>
  <c r="E42" i="6" s="1"/>
  <c r="E37" i="5"/>
  <c r="F20" i="5"/>
  <c r="F19" i="5"/>
  <c r="F18" i="5"/>
  <c r="F17" i="5"/>
  <c r="F14" i="5"/>
  <c r="E37" i="10" l="1"/>
  <c r="E42" i="7"/>
  <c r="E42" i="10"/>
  <c r="F24" i="5"/>
  <c r="E42" i="5"/>
  <c r="G20" i="10"/>
  <c r="E20" i="8"/>
  <c r="F20" i="9"/>
  <c r="F24" i="7"/>
  <c r="F23" i="5"/>
  <c r="F23" i="7"/>
  <c r="D39" i="10"/>
  <c r="D39" i="9"/>
  <c r="D37" i="10"/>
  <c r="D37" i="9"/>
  <c r="D41" i="10"/>
  <c r="D41" i="9"/>
  <c r="C41" i="9"/>
  <c r="C41" i="10"/>
  <c r="C39" i="10"/>
  <c r="C39" i="9"/>
  <c r="C37" i="10"/>
  <c r="C37" i="8"/>
  <c r="C42" i="8" s="1"/>
  <c r="C37" i="9"/>
  <c r="D42" i="9" l="1"/>
  <c r="D42" i="10"/>
  <c r="C42" i="10"/>
  <c r="C42" i="9"/>
  <c r="B69" i="4"/>
  <c r="E68" i="5" l="1"/>
  <c r="F15" i="4" l="1"/>
  <c r="F16" i="4"/>
  <c r="E15" i="8" l="1"/>
  <c r="G15" i="10"/>
  <c r="F15" i="9"/>
  <c r="G16" i="10"/>
  <c r="F16" i="9"/>
  <c r="E16" i="8"/>
  <c r="E21" i="8"/>
  <c r="G21" i="10"/>
  <c r="F21" i="9"/>
  <c r="E22" i="8"/>
  <c r="G22" i="10"/>
  <c r="F22" i="9"/>
  <c r="B71" i="4" l="1"/>
  <c r="C67" i="4" s="1"/>
  <c r="C69" i="4" s="1"/>
  <c r="C71" i="4" s="1"/>
  <c r="D67" i="4" s="1"/>
  <c r="D69" i="4" s="1"/>
  <c r="D71" i="4" s="1"/>
  <c r="E70" i="7"/>
  <c r="E70" i="10" s="1"/>
  <c r="E68" i="7"/>
  <c r="D57" i="7"/>
  <c r="C57" i="7"/>
  <c r="B57" i="7"/>
  <c r="E53" i="7"/>
  <c r="E53" i="10" s="1"/>
  <c r="E57" i="10" s="1"/>
  <c r="E68" i="6"/>
  <c r="D57" i="6"/>
  <c r="D70" i="6" s="1"/>
  <c r="C57" i="6"/>
  <c r="C70" i="6" s="1"/>
  <c r="B57" i="6"/>
  <c r="B70" i="6" s="1"/>
  <c r="E53" i="6"/>
  <c r="D53" i="9" s="1"/>
  <c r="D57" i="5"/>
  <c r="D70" i="5" s="1"/>
  <c r="C57" i="5"/>
  <c r="C70" i="5" s="1"/>
  <c r="B57" i="5"/>
  <c r="B70" i="5" s="1"/>
  <c r="E53" i="5"/>
  <c r="C53" i="9" s="1"/>
  <c r="E70" i="4"/>
  <c r="E68" i="4"/>
  <c r="E67" i="4"/>
  <c r="E53" i="4"/>
  <c r="E40" i="4"/>
  <c r="E39" i="4"/>
  <c r="E38" i="4"/>
  <c r="E37" i="4"/>
  <c r="F19" i="4"/>
  <c r="F18" i="4"/>
  <c r="F17" i="4"/>
  <c r="F14" i="4"/>
  <c r="F13" i="4"/>
  <c r="E70" i="5" l="1"/>
  <c r="B53" i="9"/>
  <c r="E57" i="4"/>
  <c r="E70" i="6"/>
  <c r="D70" i="9" s="1"/>
  <c r="B37" i="9"/>
  <c r="E37" i="9" s="1"/>
  <c r="B37" i="8"/>
  <c r="B37" i="10"/>
  <c r="F37" i="10" s="1"/>
  <c r="B38" i="10"/>
  <c r="F38" i="10" s="1"/>
  <c r="B38" i="8"/>
  <c r="D38" i="8" s="1"/>
  <c r="B38" i="9"/>
  <c r="E38" i="9" s="1"/>
  <c r="B40" i="9"/>
  <c r="E40" i="9" s="1"/>
  <c r="B40" i="8"/>
  <c r="D40" i="8" s="1"/>
  <c r="B40" i="10"/>
  <c r="F40" i="10" s="1"/>
  <c r="B39" i="10"/>
  <c r="B39" i="8"/>
  <c r="D39" i="8" s="1"/>
  <c r="B39" i="9"/>
  <c r="E39" i="9" s="1"/>
  <c r="G18" i="10"/>
  <c r="F18" i="9"/>
  <c r="E18" i="8"/>
  <c r="E19" i="8"/>
  <c r="F19" i="9"/>
  <c r="G19" i="10"/>
  <c r="G17" i="10"/>
  <c r="E17" i="8"/>
  <c r="F24" i="4"/>
  <c r="E13" i="8"/>
  <c r="G13" i="10"/>
  <c r="F23" i="4"/>
  <c r="F39" i="10"/>
  <c r="E42" i="4"/>
  <c r="D41" i="8"/>
  <c r="F41" i="10"/>
  <c r="E41" i="9"/>
  <c r="F17" i="9"/>
  <c r="E68" i="10"/>
  <c r="E69" i="4"/>
  <c r="E71" i="4" s="1"/>
  <c r="B53" i="10"/>
  <c r="B67" i="10"/>
  <c r="F67" i="10" s="1"/>
  <c r="B67" i="9"/>
  <c r="E67" i="9" s="1"/>
  <c r="B67" i="8"/>
  <c r="D67" i="8" s="1"/>
  <c r="B70" i="9"/>
  <c r="B70" i="10"/>
  <c r="B70" i="8"/>
  <c r="C53" i="10"/>
  <c r="C57" i="10" s="1"/>
  <c r="E57" i="5"/>
  <c r="C70" i="10"/>
  <c r="C70" i="9"/>
  <c r="C70" i="8"/>
  <c r="D68" i="9"/>
  <c r="D68" i="10"/>
  <c r="E57" i="7"/>
  <c r="B68" i="9"/>
  <c r="B68" i="10"/>
  <c r="B68" i="8"/>
  <c r="C68" i="10"/>
  <c r="C68" i="9"/>
  <c r="C68" i="8"/>
  <c r="D53" i="10"/>
  <c r="D57" i="10" s="1"/>
  <c r="E57" i="6"/>
  <c r="D57" i="9" s="1"/>
  <c r="F42" i="10" l="1"/>
  <c r="D70" i="10"/>
  <c r="F70" i="10" s="1"/>
  <c r="C57" i="9"/>
  <c r="C53" i="8"/>
  <c r="C57" i="8" s="1"/>
  <c r="B57" i="9"/>
  <c r="B53" i="8"/>
  <c r="B42" i="8"/>
  <c r="F14" i="9"/>
  <c r="F24" i="9" s="1"/>
  <c r="D37" i="8"/>
  <c r="D42" i="8" s="1"/>
  <c r="B42" i="9"/>
  <c r="B42" i="10"/>
  <c r="E42" i="9"/>
  <c r="E23" i="8"/>
  <c r="F24" i="8"/>
  <c r="G23" i="10"/>
  <c r="F13" i="9"/>
  <c r="F23" i="9" s="1"/>
  <c r="E14" i="8"/>
  <c r="E24" i="8" s="1"/>
  <c r="G14" i="10"/>
  <c r="G24" i="10" s="1"/>
  <c r="D68" i="8"/>
  <c r="D69" i="8" s="1"/>
  <c r="E68" i="9"/>
  <c r="E69" i="9" s="1"/>
  <c r="D70" i="8"/>
  <c r="E70" i="9"/>
  <c r="F53" i="10"/>
  <c r="F57" i="10" s="1"/>
  <c r="B57" i="10"/>
  <c r="B69" i="10"/>
  <c r="B69" i="9"/>
  <c r="B69" i="8"/>
  <c r="B67" i="5"/>
  <c r="B69" i="5" s="1"/>
  <c r="B71" i="5" s="1"/>
  <c r="C67" i="5" s="1"/>
  <c r="C69" i="5" s="1"/>
  <c r="C71" i="5" s="1"/>
  <c r="D67" i="5" s="1"/>
  <c r="D69" i="5" s="1"/>
  <c r="D71" i="5" s="1"/>
  <c r="F68" i="10"/>
  <c r="F69" i="10" s="1"/>
  <c r="B57" i="8" l="1"/>
  <c r="D53" i="8"/>
  <c r="D57" i="8" s="1"/>
  <c r="E53" i="9"/>
  <c r="E57" i="9" s="1"/>
  <c r="D71" i="8"/>
  <c r="F71" i="10"/>
  <c r="E71" i="9"/>
  <c r="B71" i="10"/>
  <c r="B71" i="9"/>
  <c r="B71" i="8"/>
  <c r="E67" i="5" l="1"/>
  <c r="E69" i="5" s="1"/>
  <c r="C67" i="10" l="1"/>
  <c r="C67" i="9"/>
  <c r="C67" i="8"/>
  <c r="C69" i="10" l="1"/>
  <c r="C69" i="9"/>
  <c r="C69" i="8"/>
  <c r="E71" i="5"/>
  <c r="B67" i="6" s="1"/>
  <c r="B69" i="6" s="1"/>
  <c r="B71" i="6" s="1"/>
  <c r="C67" i="6" l="1"/>
  <c r="C69" i="6" s="1"/>
  <c r="C71" i="6" s="1"/>
  <c r="C71" i="10"/>
  <c r="C71" i="9"/>
  <c r="C71" i="8"/>
  <c r="D67" i="6" l="1"/>
  <c r="D69" i="6" s="1"/>
  <c r="D71" i="6" s="1"/>
  <c r="E67" i="6"/>
  <c r="E69" i="6" s="1"/>
  <c r="D67" i="10" l="1"/>
  <c r="D67" i="9"/>
  <c r="D69" i="10" l="1"/>
  <c r="D69" i="9"/>
  <c r="E71" i="6"/>
  <c r="B67" i="7" s="1"/>
  <c r="B69" i="7" s="1"/>
  <c r="B71" i="7" s="1"/>
  <c r="C67" i="7" l="1"/>
  <c r="C69" i="7" s="1"/>
  <c r="C71" i="7" s="1"/>
  <c r="D67" i="7" s="1"/>
  <c r="D69" i="7" s="1"/>
  <c r="D71" i="7" s="1"/>
  <c r="D71" i="10"/>
  <c r="D71" i="9"/>
  <c r="E67" i="7" l="1"/>
  <c r="E69" i="7" s="1"/>
  <c r="E67" i="10" l="1"/>
  <c r="E69" i="10" l="1"/>
  <c r="E71" i="7"/>
  <c r="E71" i="10" s="1"/>
</calcChain>
</file>

<file path=xl/sharedStrings.xml><?xml version="1.0" encoding="utf-8"?>
<sst xmlns="http://schemas.openxmlformats.org/spreadsheetml/2006/main" count="590" uniqueCount="86">
  <si>
    <t>I Trimestre</t>
  </si>
  <si>
    <t>FODESAF</t>
  </si>
  <si>
    <t>Cuadro 1</t>
  </si>
  <si>
    <t>Reporte de beneficiarios efectivos financiados por el Fondo de Desarrollo Social y Asignaciones Familiares</t>
  </si>
  <si>
    <t>Unidad</t>
  </si>
  <si>
    <t>Enero</t>
  </si>
  <si>
    <t>Febrero</t>
  </si>
  <si>
    <t>Marzo</t>
  </si>
  <si>
    <t>Total Otorgadas</t>
  </si>
  <si>
    <t>Total Pagadas</t>
  </si>
  <si>
    <t>Notas:</t>
  </si>
  <si>
    <t>Cuadro 2</t>
  </si>
  <si>
    <t>Reporte de gastos efectivos financiados por el Fondo de Desarrollo Social y Asignaciones Familiares</t>
  </si>
  <si>
    <t>Unidad: Colones</t>
  </si>
  <si>
    <t>Total</t>
  </si>
  <si>
    <t>Cuadro 3</t>
  </si>
  <si>
    <t>Rubro por objeto de gasto</t>
  </si>
  <si>
    <t>1. Transferencias Corrientes a Personas</t>
  </si>
  <si>
    <t>Cuadro 4</t>
  </si>
  <si>
    <t>Reporte de ingresos efectivos girados por el Fondo de Desarrollo Social y Asignaciones Familiares</t>
  </si>
  <si>
    <t>2. Ingresos efectivos recibidos</t>
  </si>
  <si>
    <t>4. Egresos efectivos pagados</t>
  </si>
  <si>
    <t>Abril</t>
  </si>
  <si>
    <t xml:space="preserve">Mayo </t>
  </si>
  <si>
    <t>Junio</t>
  </si>
  <si>
    <t>II Trimestre</t>
  </si>
  <si>
    <t>Julio</t>
  </si>
  <si>
    <t>Agosto</t>
  </si>
  <si>
    <t>Setiembre</t>
  </si>
  <si>
    <t>III Trimestre</t>
  </si>
  <si>
    <t>Octubre</t>
  </si>
  <si>
    <t>Noviembre</t>
  </si>
  <si>
    <t>Diciembre</t>
  </si>
  <si>
    <t>IV Trimestre</t>
  </si>
  <si>
    <t>I Semestre</t>
  </si>
  <si>
    <t>Acumulado</t>
  </si>
  <si>
    <t>Anual</t>
  </si>
  <si>
    <t>FONABE</t>
  </si>
  <si>
    <t xml:space="preserve">Programa: </t>
  </si>
  <si>
    <t xml:space="preserve">Institución: </t>
  </si>
  <si>
    <t>Ministerio de Educación Pública (MEP)</t>
  </si>
  <si>
    <t xml:space="preserve">Unidad Ejecutora: </t>
  </si>
  <si>
    <t xml:space="preserve">Período: </t>
  </si>
  <si>
    <t>Beneficio</t>
  </si>
  <si>
    <r>
      <t xml:space="preserve">1. Saldo en caja inicial  (5 </t>
    </r>
    <r>
      <rPr>
        <sz val="11"/>
        <color rgb="FF000000"/>
        <rFont val="Calibri"/>
        <family val="2"/>
        <scheme val="minor"/>
      </rPr>
      <t xml:space="preserve">t-1) </t>
    </r>
  </si>
  <si>
    <t xml:space="preserve">3. Recursos disponibles (1+2) </t>
  </si>
  <si>
    <t xml:space="preserve">5. Saldo en caja final   (3-4) </t>
  </si>
  <si>
    <r>
      <t>Becas otorgadas</t>
    </r>
    <r>
      <rPr>
        <sz val="11"/>
        <color theme="1"/>
        <rFont val="Calibri"/>
        <family val="2"/>
      </rPr>
      <t>¹</t>
    </r>
  </si>
  <si>
    <r>
      <t>Becas pagadas</t>
    </r>
    <r>
      <rPr>
        <sz val="11"/>
        <color theme="1"/>
        <rFont val="Calibri"/>
        <family val="2"/>
      </rPr>
      <t>²</t>
    </r>
  </si>
  <si>
    <t>(0,43% ley 8783)</t>
  </si>
  <si>
    <t>1. Se refiere a la cantidad de becas otorgadas según el mes de aprobación por parte de la Junta Directiva</t>
  </si>
  <si>
    <t>3. Debido a que el proceso de pago de un determinado mes puede incluir varios meses de beca comprometidos, no resulta la división simple de dinero ejecutado/becas ejecutadas, para determinar el monto promedio de las becas con monto fijo.</t>
  </si>
  <si>
    <t>2. Se refiere a la cantidad de transacciones de pago aplicados o no aplicados en el mes indicado.</t>
  </si>
  <si>
    <t>1. Se refiere a la cantidad de becas otorgadas según el mes de aprobación por parte de la Junta Directiva.</t>
  </si>
  <si>
    <t>Primer Trimestre 2014</t>
  </si>
  <si>
    <t>Segundo Trimestre 2014</t>
  </si>
  <si>
    <t>Tercer Trimestre 2014</t>
  </si>
  <si>
    <t>Cuarto Trimestre 2014</t>
  </si>
  <si>
    <t>Primer Semestre 2014</t>
  </si>
  <si>
    <t>1. Beca primaria</t>
  </si>
  <si>
    <t>2. Becas Niñas (os), Adolescentes trabajadores</t>
  </si>
  <si>
    <t>3. Transporte de estudiantes con discapacidad</t>
  </si>
  <si>
    <t>4. Beca postsecundaria</t>
  </si>
  <si>
    <t>Fuente: Información financiera FONABE-2014</t>
  </si>
  <si>
    <t>Fuente:  2014 FONABE.</t>
  </si>
  <si>
    <t>Fuente: Informe de ejecución del II trimestre de 2014 FONABE.</t>
  </si>
  <si>
    <t>Fuente: Informe de ejecución del III trimestre de 2014 FONABE.</t>
  </si>
  <si>
    <t>Fuente: Informe de ejecución del IV trimestre de 2014 FONABE.</t>
  </si>
  <si>
    <t>Tercer Trimestre Acumulado 2014</t>
  </si>
  <si>
    <t>Fuente: Informe de ejecución acumulado de 2014 FONABE.</t>
  </si>
  <si>
    <t>Notas de acuerdo al superavit 2013:</t>
  </si>
  <si>
    <t xml:space="preserve">1. Se le devolvieron el 27 de Marzo 2014 el monto de ¢1.127.415.094,40 a FODESAF, </t>
  </si>
  <si>
    <t>2. Para cubrir los compromisos pendientes de pago por ¢46.573.000,00,  los cuales ya se están realizando los trámites internos para hacer efectivos esos pagos.</t>
  </si>
  <si>
    <t>3. Nos queda un pendiente de ¢8.994.000,00, los cuales se estarán incorporando al presupuesto extraordinario 2-2014, para luego hacer la devolución respectiva a FODESAF.</t>
  </si>
  <si>
    <t>4. Debido a los inconvenientes que se presentaron en el sistema informático para la obtención de la información de las becas pagadas en el mes de agosto, se presentará acumulada la información de lo pagado con el mes de setiembre.</t>
  </si>
  <si>
    <t>1. Se le devolvieron a FODESAF el 27 de Marzo 2014 el monto de ¢1.127.415.094,40 y el 03 de Octubre 2014 el monto de ¢8.994.000,00.</t>
  </si>
  <si>
    <t>2. Se le devolvieron a FODESAF el 04 de Diciembre 2014 el monto de ¢64.872.925,30 de Superávit de 0,43% de Ley correspondientes a Gastos Operativos 2011.</t>
  </si>
  <si>
    <t>3. De los ¢46.573.000,00 para cubrir los compromisos pendientes de pago 2012 y 2013, se cancelaron ¢45.893.000,00, quedando un pendiente de pago de ¢680.000,00.  Del total</t>
  </si>
  <si>
    <t xml:space="preserve">     pagado se cancelaron en Noviembre ¢28.340.000,00 y en Diciembre ¢17.553.000,00.</t>
  </si>
  <si>
    <t>Fuente:  Información financiera FONABE-2014</t>
  </si>
  <si>
    <t>Fuente:Información financiera FONABE-2014</t>
  </si>
  <si>
    <t xml:space="preserve">3. Debido a que el proceso de pago de un determinado mes puede incluir varios meses de beca comprometidos, no resulta la división simple de dinero ejecutado/becas ejecutadas, para determinar el monto promedio de las becas con monto fijo. 
</t>
  </si>
  <si>
    <t>Ver nota 1 y nota 3</t>
  </si>
  <si>
    <t>Ver nota 1</t>
  </si>
  <si>
    <t>Promedio</t>
  </si>
  <si>
    <t>Fecha de actualización:  06/05/2015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</si>
</sst>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11"/>
      <color theme="1"/>
      <name val="Calibri"/>
      <family val="2"/>
    </font>
    <font>
      <sz val="11"/>
      <color indexed="8"/>
      <name val="Calibri"/>
      <family val="2"/>
      <scheme val="minor"/>
    </font>
    <font>
      <sz val="9"/>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applyFont="0" applyFill="0" applyBorder="0" applyAlignment="0" applyProtection="0"/>
  </cellStyleXfs>
  <cellXfs count="52">
    <xf numFmtId="0" fontId="0" fillId="0" borderId="0" xfId="0"/>
    <xf numFmtId="164" fontId="0" fillId="0" borderId="0" xfId="1" applyNumberFormat="1" applyFont="1" applyFill="1"/>
    <xf numFmtId="164" fontId="0" fillId="0" borderId="0" xfId="1" applyNumberFormat="1" applyFont="1"/>
    <xf numFmtId="164" fontId="0" fillId="0" borderId="4" xfId="1" applyNumberFormat="1" applyFont="1" applyBorder="1"/>
    <xf numFmtId="164" fontId="2" fillId="0" borderId="0" xfId="1" applyNumberFormat="1" applyFont="1" applyFill="1" applyAlignment="1">
      <alignment horizontal="right"/>
    </xf>
    <xf numFmtId="164" fontId="2" fillId="0" borderId="0" xfId="1" applyNumberFormat="1" applyFont="1" applyFill="1" applyAlignment="1"/>
    <xf numFmtId="164" fontId="2" fillId="0" borderId="0" xfId="1" applyNumberFormat="1" applyFont="1" applyAlignment="1">
      <alignment horizontal="left"/>
    </xf>
    <xf numFmtId="164" fontId="2" fillId="0" borderId="0" xfId="1" applyNumberFormat="1" applyFont="1" applyFill="1" applyBorder="1"/>
    <xf numFmtId="164" fontId="2" fillId="0" borderId="0" xfId="1" applyNumberFormat="1" applyFont="1"/>
    <xf numFmtId="164" fontId="2" fillId="0" borderId="0" xfId="1" applyNumberFormat="1" applyFont="1" applyFill="1"/>
    <xf numFmtId="164" fontId="0" fillId="0" borderId="0" xfId="1" applyNumberFormat="1" applyFont="1" applyFill="1" applyBorder="1"/>
    <xf numFmtId="164" fontId="0" fillId="0" borderId="1" xfId="1" applyNumberFormat="1" applyFont="1" applyFill="1" applyBorder="1" applyAlignment="1">
      <alignment horizontal="center"/>
    </xf>
    <xf numFmtId="164" fontId="0" fillId="0" borderId="1" xfId="1" applyNumberFormat="1" applyFont="1" applyBorder="1" applyAlignment="1">
      <alignment horizontal="center"/>
    </xf>
    <xf numFmtId="164" fontId="0" fillId="0" borderId="4" xfId="1" applyNumberFormat="1" applyFont="1" applyFill="1" applyBorder="1"/>
    <xf numFmtId="164" fontId="0" fillId="0" borderId="0" xfId="1" applyNumberFormat="1" applyFont="1" applyBorder="1"/>
    <xf numFmtId="164" fontId="1" fillId="0" borderId="0" xfId="1" applyNumberFormat="1" applyFont="1"/>
    <xf numFmtId="164" fontId="3" fillId="0" borderId="0" xfId="1" applyNumberFormat="1" applyFont="1" applyFill="1"/>
    <xf numFmtId="164" fontId="3" fillId="0" borderId="0" xfId="1" applyNumberFormat="1" applyFont="1"/>
    <xf numFmtId="164" fontId="0" fillId="0" borderId="0" xfId="1" applyNumberFormat="1" applyFont="1" applyAlignment="1">
      <alignment horizontal="center"/>
    </xf>
    <xf numFmtId="164" fontId="0" fillId="0" borderId="0" xfId="1" applyNumberFormat="1" applyFont="1" applyFill="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wrapText="1"/>
    </xf>
    <xf numFmtId="164" fontId="0" fillId="0" borderId="2" xfId="1" applyNumberFormat="1" applyFont="1" applyFill="1" applyBorder="1" applyAlignment="1"/>
    <xf numFmtId="164" fontId="0" fillId="0" borderId="0" xfId="1" applyNumberFormat="1" applyFont="1" applyFill="1" applyAlignment="1"/>
    <xf numFmtId="164" fontId="0" fillId="0" borderId="3" xfId="1" applyNumberFormat="1" applyFont="1" applyBorder="1"/>
    <xf numFmtId="164" fontId="2" fillId="0" borderId="0" xfId="1" applyNumberFormat="1" applyFont="1" applyBorder="1"/>
    <xf numFmtId="164" fontId="2" fillId="0" borderId="3" xfId="1" applyNumberFormat="1" applyFont="1" applyBorder="1"/>
    <xf numFmtId="164" fontId="0" fillId="0" borderId="0" xfId="1" applyNumberFormat="1" applyFont="1" applyFill="1" applyBorder="1" applyAlignment="1">
      <alignment horizontal="right" vertical="center"/>
    </xf>
    <xf numFmtId="164" fontId="0" fillId="0" borderId="4" xfId="1" applyNumberFormat="1" applyFont="1" applyFill="1" applyBorder="1" applyAlignment="1">
      <alignment horizontal="right" vertical="center"/>
    </xf>
    <xf numFmtId="164" fontId="0" fillId="0" borderId="0" xfId="1" applyNumberFormat="1" applyFont="1" applyFill="1" applyBorder="1" applyAlignment="1">
      <alignment wrapText="1"/>
    </xf>
    <xf numFmtId="164" fontId="0" fillId="0" borderId="0" xfId="2" applyNumberFormat="1" applyFont="1" applyFill="1"/>
    <xf numFmtId="164" fontId="0" fillId="0" borderId="0" xfId="1" applyNumberFormat="1" applyFont="1" applyAlignment="1">
      <alignment horizontal="left"/>
    </xf>
    <xf numFmtId="4" fontId="0" fillId="0" borderId="0" xfId="0" applyNumberFormat="1" applyFont="1" applyFill="1" applyBorder="1"/>
    <xf numFmtId="1" fontId="2" fillId="0" borderId="0" xfId="1" applyNumberFormat="1" applyFont="1" applyFill="1" applyAlignment="1">
      <alignment horizontal="left"/>
    </xf>
    <xf numFmtId="164" fontId="6" fillId="0" borderId="0" xfId="1" applyNumberFormat="1" applyFont="1" applyFill="1" applyBorder="1"/>
    <xf numFmtId="164" fontId="7" fillId="0" borderId="0" xfId="1" applyNumberFormat="1" applyFont="1" applyFill="1" applyAlignment="1">
      <alignment horizontal="right"/>
    </xf>
    <xf numFmtId="164" fontId="0" fillId="2" borderId="0" xfId="1" applyNumberFormat="1" applyFont="1" applyFill="1"/>
    <xf numFmtId="164" fontId="0" fillId="2" borderId="0" xfId="1" applyNumberFormat="1" applyFont="1" applyFill="1" applyAlignment="1"/>
    <xf numFmtId="43" fontId="0" fillId="0" borderId="0" xfId="1" applyFont="1"/>
    <xf numFmtId="43" fontId="0" fillId="0" borderId="4" xfId="1" applyFont="1" applyFill="1" applyBorder="1" applyAlignment="1">
      <alignment horizontal="right" vertical="center"/>
    </xf>
    <xf numFmtId="43" fontId="0" fillId="0" borderId="0" xfId="1" applyFont="1" applyFill="1" applyBorder="1" applyAlignment="1">
      <alignment horizontal="right" vertical="center"/>
    </xf>
    <xf numFmtId="43" fontId="0" fillId="0" borderId="4" xfId="1" applyFont="1" applyBorder="1"/>
    <xf numFmtId="43" fontId="0" fillId="0" borderId="4" xfId="1" applyNumberFormat="1" applyFont="1" applyFill="1" applyBorder="1" applyAlignment="1">
      <alignment horizontal="right" vertical="center"/>
    </xf>
    <xf numFmtId="4" fontId="4" fillId="0" borderId="0" xfId="0" applyNumberFormat="1" applyFont="1"/>
    <xf numFmtId="43" fontId="0" fillId="0" borderId="0" xfId="1" applyNumberFormat="1" applyFont="1" applyFill="1" applyBorder="1"/>
    <xf numFmtId="164" fontId="8" fillId="0" borderId="0" xfId="1" applyNumberFormat="1" applyFont="1"/>
    <xf numFmtId="164" fontId="8" fillId="0" borderId="0" xfId="1" applyNumberFormat="1" applyFont="1" applyFill="1" applyBorder="1"/>
    <xf numFmtId="164" fontId="9" fillId="0" borderId="0" xfId="1" applyNumberFormat="1" applyFont="1" applyFill="1" applyBorder="1" applyAlignment="1">
      <alignment horizontal="right" vertical="center"/>
    </xf>
    <xf numFmtId="164" fontId="9" fillId="0" borderId="0" xfId="1" applyNumberFormat="1" applyFont="1"/>
    <xf numFmtId="164" fontId="2" fillId="0" borderId="0" xfId="1" applyNumberFormat="1" applyFont="1" applyFill="1" applyAlignment="1">
      <alignment horizontal="center"/>
    </xf>
    <xf numFmtId="164" fontId="3" fillId="0" borderId="0" xfId="1" applyNumberFormat="1" applyFont="1" applyFill="1" applyAlignment="1">
      <alignment horizontal="left" vertical="top" wrapText="1"/>
    </xf>
    <xf numFmtId="164" fontId="2" fillId="0" borderId="0" xfId="1" applyNumberFormat="1" applyFont="1" applyFill="1" applyBorder="1" applyAlignment="1">
      <alignment horizontal="center"/>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3"/>
  <sheetViews>
    <sheetView tabSelected="1" topLeftCell="B43" zoomScale="80" zoomScaleNormal="80" workbookViewId="0">
      <selection activeCell="G16" sqref="G16"/>
    </sheetView>
  </sheetViews>
  <sheetFormatPr baseColWidth="10" defaultColWidth="11.42578125" defaultRowHeight="15" customHeight="1" x14ac:dyDescent="0.25"/>
  <cols>
    <col min="1" max="1" width="53.85546875" style="1" customWidth="1"/>
    <col min="2" max="2" width="31.5703125" style="2" bestFit="1" customWidth="1"/>
    <col min="3" max="3" width="21.5703125" style="2" customWidth="1"/>
    <col min="4" max="4" width="22.140625" style="2" customWidth="1"/>
    <col min="5" max="5" width="20.42578125" style="2" customWidth="1"/>
    <col min="6" max="6" width="16.85546875" style="2" bestFit="1" customWidth="1"/>
    <col min="7" max="7" width="16.7109375" style="2" bestFit="1" customWidth="1"/>
    <col min="8" max="8" width="16.85546875" style="2" bestFit="1" customWidth="1"/>
    <col min="9" max="10" width="16.7109375" style="2" bestFit="1" customWidth="1"/>
    <col min="11" max="12" width="16.85546875" style="2" bestFit="1" customWidth="1"/>
    <col min="13" max="13" width="17.7109375" style="2" bestFit="1" customWidth="1"/>
    <col min="14" max="14" width="16.140625" style="2" bestFit="1" customWidth="1"/>
    <col min="15" max="16" width="16.7109375" style="2" bestFit="1" customWidth="1"/>
    <col min="17" max="17" width="17.7109375" style="2" bestFit="1" customWidth="1"/>
    <col min="18" max="18" width="18.7109375" style="2" bestFit="1" customWidth="1"/>
    <col min="19" max="19" width="12.7109375" style="2" bestFit="1" customWidth="1"/>
    <col min="20" max="16384" width="11.42578125" style="2"/>
  </cols>
  <sheetData>
    <row r="1" spans="1:35" ht="15" customHeight="1" x14ac:dyDescent="0.25">
      <c r="A1" s="49" t="s">
        <v>1</v>
      </c>
      <c r="B1" s="49"/>
      <c r="C1" s="49"/>
      <c r="D1" s="49"/>
      <c r="E1" s="49"/>
      <c r="F1" s="49"/>
    </row>
    <row r="2" spans="1:35" ht="15" customHeight="1" x14ac:dyDescent="0.25">
      <c r="A2" s="4" t="s">
        <v>38</v>
      </c>
      <c r="B2" s="5" t="s">
        <v>37</v>
      </c>
      <c r="C2" s="5"/>
      <c r="D2" s="5"/>
      <c r="E2" s="5"/>
      <c r="F2" s="5"/>
    </row>
    <row r="3" spans="1:35" ht="15" customHeight="1" x14ac:dyDescent="0.25">
      <c r="A3" s="4" t="s">
        <v>39</v>
      </c>
      <c r="B3" s="5" t="s">
        <v>40</v>
      </c>
      <c r="C3" s="5"/>
      <c r="D3" s="5"/>
      <c r="E3" s="5"/>
      <c r="F3" s="5"/>
    </row>
    <row r="4" spans="1:35" ht="15" customHeight="1" x14ac:dyDescent="0.25">
      <c r="A4" s="4" t="s">
        <v>41</v>
      </c>
      <c r="B4" s="5" t="s">
        <v>37</v>
      </c>
      <c r="C4" s="5"/>
      <c r="D4" s="5"/>
      <c r="E4" s="5"/>
      <c r="F4" s="5"/>
    </row>
    <row r="5" spans="1:35" ht="15" customHeight="1" x14ac:dyDescent="0.25">
      <c r="A5" s="4" t="s">
        <v>42</v>
      </c>
      <c r="B5" s="5" t="s">
        <v>54</v>
      </c>
      <c r="C5" s="5"/>
      <c r="D5" s="5"/>
      <c r="E5" s="5"/>
      <c r="F5" s="5"/>
    </row>
    <row r="6" spans="1:35" ht="15" customHeight="1" x14ac:dyDescent="0.25">
      <c r="A6" s="4"/>
      <c r="B6" s="6"/>
      <c r="C6" s="7"/>
      <c r="D6" s="8"/>
      <c r="E6" s="8"/>
      <c r="F6" s="8"/>
    </row>
    <row r="7" spans="1:35" ht="15" customHeight="1"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5</v>
      </c>
      <c r="D11" s="12" t="s">
        <v>6</v>
      </c>
      <c r="E11" s="12" t="s">
        <v>7</v>
      </c>
      <c r="F11" s="12" t="s">
        <v>0</v>
      </c>
      <c r="G11" s="12" t="s">
        <v>84</v>
      </c>
    </row>
    <row r="12" spans="1:35" s="8" customFormat="1" ht="15" customHeight="1" x14ac:dyDescent="0.25">
      <c r="A12" s="1"/>
      <c r="B12" s="2"/>
      <c r="C12" s="22"/>
      <c r="D12" s="22"/>
      <c r="E12" s="22"/>
      <c r="F12" s="22"/>
      <c r="G12" s="22"/>
    </row>
    <row r="13" spans="1:35" s="24" customFormat="1" ht="15" customHeight="1" x14ac:dyDescent="0.25">
      <c r="A13" s="1" t="s">
        <v>59</v>
      </c>
      <c r="B13" s="2" t="s">
        <v>47</v>
      </c>
      <c r="C13" s="23">
        <v>0</v>
      </c>
      <c r="D13" s="23">
        <v>82509</v>
      </c>
      <c r="E13" s="23">
        <v>1</v>
      </c>
      <c r="F13" s="23">
        <f t="shared" ref="F13:F22" si="0">SUM(C13:E13)</f>
        <v>82510</v>
      </c>
      <c r="G13" s="23"/>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v>0</v>
      </c>
      <c r="D14" s="37">
        <v>164416</v>
      </c>
      <c r="E14" s="37">
        <v>82368</v>
      </c>
      <c r="F14" s="37">
        <f t="shared" si="0"/>
        <v>246784</v>
      </c>
      <c r="G14" s="37">
        <f>AVERAGE(C14:E14)</f>
        <v>82261.333333333328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v>0</v>
      </c>
      <c r="D15" s="23">
        <v>34</v>
      </c>
      <c r="E15" s="23">
        <v>1</v>
      </c>
      <c r="F15" s="23">
        <f t="shared" si="0"/>
        <v>35</v>
      </c>
      <c r="G15" s="2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v>0</v>
      </c>
      <c r="D16" s="37">
        <v>68</v>
      </c>
      <c r="E16" s="37">
        <v>35</v>
      </c>
      <c r="F16" s="37">
        <f t="shared" si="0"/>
        <v>103</v>
      </c>
      <c r="G16" s="37">
        <f t="shared" ref="G16:G24" si="1">AVERAGE(C16:E16)</f>
        <v>34.333333333333336</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v>0</v>
      </c>
      <c r="D17" s="23">
        <v>1607</v>
      </c>
      <c r="E17" s="23">
        <v>74</v>
      </c>
      <c r="F17" s="23">
        <f t="shared" si="0"/>
        <v>1681</v>
      </c>
      <c r="G17" s="2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v>0</v>
      </c>
      <c r="D18" s="37">
        <v>3206</v>
      </c>
      <c r="E18" s="37">
        <v>1670</v>
      </c>
      <c r="F18" s="37">
        <f t="shared" si="0"/>
        <v>4876</v>
      </c>
      <c r="G18" s="37">
        <f t="shared" si="1"/>
        <v>1625.3333333333333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v>0</v>
      </c>
      <c r="D19" s="23">
        <v>427</v>
      </c>
      <c r="E19" s="23">
        <v>0</v>
      </c>
      <c r="F19" s="23">
        <f t="shared" si="0"/>
        <v>427</v>
      </c>
      <c r="G19" s="2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v>0</v>
      </c>
      <c r="D20" s="37">
        <v>0</v>
      </c>
      <c r="E20" s="37">
        <v>426</v>
      </c>
      <c r="F20" s="37">
        <f t="shared" si="0"/>
        <v>426</v>
      </c>
      <c r="G20" s="37">
        <f t="shared" si="1"/>
        <v>142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v>0</v>
      </c>
      <c r="D21" s="23">
        <v>369</v>
      </c>
      <c r="E21" s="23">
        <v>342</v>
      </c>
      <c r="F21" s="23">
        <f>SUM(C21:E21)</f>
        <v>711</v>
      </c>
      <c r="G21" s="23"/>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v>0</v>
      </c>
      <c r="D22" s="37">
        <v>0</v>
      </c>
      <c r="E22" s="37">
        <v>63</v>
      </c>
      <c r="F22" s="37">
        <f t="shared" si="0"/>
        <v>63</v>
      </c>
      <c r="G22" s="37">
        <f t="shared" si="1"/>
        <v>21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+C13+C15+C17+C19+C21</f>
        <v>0</v>
      </c>
      <c r="D23" s="3">
        <f t="shared" ref="D23:F23" si="2">+D13+D15+D17+D19+D21</f>
        <v>84946</v>
      </c>
      <c r="E23" s="3">
        <f t="shared" si="2"/>
        <v>418</v>
      </c>
      <c r="F23" s="3">
        <f t="shared" si="2"/>
        <v>85364</v>
      </c>
      <c r="G23" s="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+C14+C16+C18+C20+C22</f>
        <v>0</v>
      </c>
      <c r="D24" s="3">
        <f t="shared" ref="D24:F24" si="3">+D14+D16+D18+D20+D22</f>
        <v>167690</v>
      </c>
      <c r="E24" s="3">
        <f t="shared" si="3"/>
        <v>84562</v>
      </c>
      <c r="F24" s="3">
        <f t="shared" si="3"/>
        <v>252252</v>
      </c>
      <c r="G24" s="3">
        <f t="shared" si="1"/>
        <v>84084</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53</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28.5" customHeight="1" x14ac:dyDescent="0.25">
      <c r="A29" s="50" t="s">
        <v>51</v>
      </c>
      <c r="B29" s="50"/>
      <c r="C29" s="50"/>
      <c r="D29" s="50"/>
      <c r="E29" s="50"/>
      <c r="F29" s="50"/>
    </row>
    <row r="31" spans="1:35" ht="15" customHeight="1" x14ac:dyDescent="0.25">
      <c r="A31" s="51" t="s">
        <v>11</v>
      </c>
      <c r="B31" s="51"/>
      <c r="C31" s="51"/>
      <c r="D31" s="51"/>
      <c r="E31" s="51"/>
    </row>
    <row r="32" spans="1:35" ht="15" customHeight="1" x14ac:dyDescent="0.25">
      <c r="A32" s="49" t="s">
        <v>12</v>
      </c>
      <c r="B32" s="49"/>
      <c r="C32" s="49"/>
      <c r="D32" s="49"/>
      <c r="E32" s="49"/>
    </row>
    <row r="33" spans="1:5" ht="15" customHeight="1" x14ac:dyDescent="0.25">
      <c r="A33" s="49" t="s">
        <v>13</v>
      </c>
      <c r="B33" s="49"/>
      <c r="C33" s="49"/>
      <c r="D33" s="49"/>
      <c r="E33" s="49"/>
    </row>
    <row r="35" spans="1:5" ht="15" customHeight="1" thickBot="1" x14ac:dyDescent="0.3">
      <c r="A35" s="11" t="s">
        <v>43</v>
      </c>
      <c r="B35" s="11" t="s">
        <v>5</v>
      </c>
      <c r="C35" s="11" t="s">
        <v>6</v>
      </c>
      <c r="D35" s="11" t="s">
        <v>7</v>
      </c>
      <c r="E35" s="11" t="s">
        <v>0</v>
      </c>
    </row>
    <row r="36" spans="1:5" ht="15" customHeight="1" x14ac:dyDescent="0.25">
      <c r="A36" s="10"/>
      <c r="B36" s="10"/>
      <c r="C36" s="10"/>
      <c r="D36" s="10"/>
      <c r="E36" s="10"/>
    </row>
    <row r="37" spans="1:5" ht="15" customHeight="1" x14ac:dyDescent="0.25">
      <c r="A37" s="10" t="s">
        <v>59</v>
      </c>
      <c r="B37" s="27">
        <v>0</v>
      </c>
      <c r="C37" s="27">
        <v>2795072000</v>
      </c>
      <c r="D37" s="27">
        <v>1404880000</v>
      </c>
      <c r="E37" s="27">
        <f t="shared" ref="E37:E41" si="4">SUM(B37:D37)</f>
        <v>4199952000</v>
      </c>
    </row>
    <row r="38" spans="1:5" ht="15" customHeight="1" x14ac:dyDescent="0.25">
      <c r="A38" s="10" t="s">
        <v>60</v>
      </c>
      <c r="B38" s="27">
        <v>0</v>
      </c>
      <c r="C38" s="27">
        <v>4080000</v>
      </c>
      <c r="D38" s="27">
        <v>2220000</v>
      </c>
      <c r="E38" s="27">
        <f t="shared" si="4"/>
        <v>6300000</v>
      </c>
    </row>
    <row r="39" spans="1:5" ht="15" customHeight="1" x14ac:dyDescent="0.25">
      <c r="A39" s="10" t="s">
        <v>61</v>
      </c>
      <c r="B39" s="27">
        <v>0</v>
      </c>
      <c r="C39" s="27">
        <v>128240000</v>
      </c>
      <c r="D39" s="27">
        <v>72160000</v>
      </c>
      <c r="E39" s="27">
        <f t="shared" si="4"/>
        <v>200400000</v>
      </c>
    </row>
    <row r="40" spans="1:5" ht="15" customHeight="1" x14ac:dyDescent="0.25">
      <c r="A40" s="34" t="s">
        <v>62</v>
      </c>
      <c r="B40" s="27">
        <v>0</v>
      </c>
      <c r="C40" s="27">
        <v>0</v>
      </c>
      <c r="D40" s="27">
        <v>95850000</v>
      </c>
      <c r="E40" s="27">
        <f t="shared" si="4"/>
        <v>95850000</v>
      </c>
    </row>
    <row r="41" spans="1:5" ht="15" customHeight="1" x14ac:dyDescent="0.25">
      <c r="A41" s="35" t="s">
        <v>49</v>
      </c>
      <c r="B41" s="27">
        <v>0</v>
      </c>
      <c r="C41" s="27">
        <v>0</v>
      </c>
      <c r="D41" s="27">
        <v>13770000</v>
      </c>
      <c r="E41" s="27">
        <f t="shared" si="4"/>
        <v>13770000</v>
      </c>
    </row>
    <row r="42" spans="1:5" ht="15" customHeight="1" thickBot="1" x14ac:dyDescent="0.3">
      <c r="A42" s="13" t="s">
        <v>14</v>
      </c>
      <c r="B42" s="28">
        <f>+SUM(B37:B41)</f>
        <v>0</v>
      </c>
      <c r="C42" s="28">
        <f>+SUM(C37:C41)</f>
        <v>2927392000</v>
      </c>
      <c r="D42" s="28">
        <f>+SUM(D37:D41)</f>
        <v>1588880000</v>
      </c>
      <c r="E42" s="28">
        <f>+SUM(E37:E41)</f>
        <v>4516272000</v>
      </c>
    </row>
    <row r="43" spans="1:5" ht="15" customHeight="1" thickTop="1" x14ac:dyDescent="0.25">
      <c r="A43" s="2" t="s">
        <v>63</v>
      </c>
    </row>
    <row r="44" spans="1:5" ht="15" customHeight="1" x14ac:dyDescent="0.25">
      <c r="A44" s="2"/>
    </row>
    <row r="45" spans="1:5" ht="15" customHeight="1" x14ac:dyDescent="0.25">
      <c r="A45" s="16"/>
    </row>
    <row r="47" spans="1:5" ht="15" customHeight="1" x14ac:dyDescent="0.25">
      <c r="A47" s="49" t="s">
        <v>15</v>
      </c>
      <c r="B47" s="49"/>
      <c r="C47" s="49"/>
      <c r="D47" s="49"/>
      <c r="E47" s="49"/>
    </row>
    <row r="48" spans="1:5" ht="15" customHeight="1" x14ac:dyDescent="0.25">
      <c r="A48" s="49" t="s">
        <v>12</v>
      </c>
      <c r="B48" s="49"/>
      <c r="C48" s="49"/>
      <c r="D48" s="49"/>
      <c r="E48" s="49"/>
    </row>
    <row r="49" spans="1:7" ht="15" customHeight="1" x14ac:dyDescent="0.25">
      <c r="A49" s="49" t="s">
        <v>13</v>
      </c>
      <c r="B49" s="49"/>
      <c r="C49" s="49"/>
      <c r="D49" s="49"/>
      <c r="E49" s="49"/>
    </row>
    <row r="51" spans="1:7" ht="15" customHeight="1" thickBot="1" x14ac:dyDescent="0.3">
      <c r="A51" s="11" t="s">
        <v>16</v>
      </c>
      <c r="B51" s="11" t="s">
        <v>5</v>
      </c>
      <c r="C51" s="11" t="s">
        <v>6</v>
      </c>
      <c r="D51" s="11" t="s">
        <v>7</v>
      </c>
      <c r="E51" s="11" t="s">
        <v>0</v>
      </c>
    </row>
    <row r="52" spans="1:7" ht="15" customHeight="1" x14ac:dyDescent="0.25">
      <c r="A52" s="10"/>
      <c r="B52" s="10"/>
      <c r="C52" s="10"/>
      <c r="D52" s="10"/>
      <c r="E52" s="10"/>
    </row>
    <row r="53" spans="1:7" ht="15" customHeight="1" x14ac:dyDescent="0.25">
      <c r="A53" s="29" t="s">
        <v>17</v>
      </c>
      <c r="B53" s="27">
        <v>0</v>
      </c>
      <c r="C53" s="27">
        <v>2927392000</v>
      </c>
      <c r="D53" s="27">
        <v>1588880000</v>
      </c>
      <c r="E53" s="27">
        <f>SUM(B53:D53)</f>
        <v>4516272000</v>
      </c>
    </row>
    <row r="54" spans="1:7" ht="15" customHeight="1" x14ac:dyDescent="0.25">
      <c r="A54" s="29"/>
      <c r="B54" s="27"/>
      <c r="C54" s="27"/>
      <c r="D54" s="27">
        <v>0</v>
      </c>
      <c r="E54" s="27">
        <f>SUM(B54:D54)</f>
        <v>0</v>
      </c>
      <c r="G54" s="45"/>
    </row>
    <row r="55" spans="1:7" ht="15" customHeight="1" x14ac:dyDescent="0.25">
      <c r="A55" s="29"/>
      <c r="B55" s="27"/>
      <c r="C55" s="27"/>
      <c r="D55" s="27"/>
      <c r="E55" s="27"/>
    </row>
    <row r="56" spans="1:7" ht="15" customHeight="1" x14ac:dyDescent="0.25">
      <c r="A56" s="10"/>
      <c r="B56" s="10"/>
      <c r="C56" s="10"/>
      <c r="D56" s="10"/>
      <c r="E56" s="10"/>
    </row>
    <row r="57" spans="1:7" ht="15" customHeight="1" thickBot="1" x14ac:dyDescent="0.3">
      <c r="A57" s="13" t="s">
        <v>14</v>
      </c>
      <c r="B57" s="28">
        <f>+B53</f>
        <v>0</v>
      </c>
      <c r="C57" s="28">
        <f t="shared" ref="C57:E57" si="5">+C53</f>
        <v>2927392000</v>
      </c>
      <c r="D57" s="28">
        <f t="shared" si="5"/>
        <v>1588880000</v>
      </c>
      <c r="E57" s="28">
        <f t="shared" si="5"/>
        <v>4516272000</v>
      </c>
    </row>
    <row r="58" spans="1:7" ht="15" customHeight="1" thickTop="1" x14ac:dyDescent="0.25">
      <c r="A58" s="2" t="s">
        <v>63</v>
      </c>
    </row>
    <row r="59" spans="1:7" ht="15" customHeight="1" x14ac:dyDescent="0.25">
      <c r="A59" s="14"/>
    </row>
    <row r="60" spans="1:7" ht="15" customHeight="1" x14ac:dyDescent="0.25">
      <c r="A60" s="23"/>
      <c r="B60" s="23"/>
      <c r="C60" s="23"/>
      <c r="D60" s="23"/>
      <c r="E60" s="23"/>
    </row>
    <row r="61" spans="1:7" ht="15" customHeight="1" x14ac:dyDescent="0.25">
      <c r="A61" s="49" t="s">
        <v>18</v>
      </c>
      <c r="B61" s="49"/>
      <c r="C61" s="49"/>
      <c r="D61" s="49"/>
      <c r="E61" s="49"/>
    </row>
    <row r="62" spans="1:7" ht="15" customHeight="1" x14ac:dyDescent="0.25">
      <c r="A62" s="49" t="s">
        <v>19</v>
      </c>
      <c r="B62" s="49"/>
      <c r="C62" s="49"/>
      <c r="D62" s="49"/>
      <c r="E62" s="49"/>
    </row>
    <row r="63" spans="1:7" ht="15" customHeight="1" x14ac:dyDescent="0.25">
      <c r="A63" s="49" t="s">
        <v>13</v>
      </c>
      <c r="B63" s="49"/>
      <c r="C63" s="49"/>
      <c r="D63" s="49"/>
      <c r="E63" s="49"/>
    </row>
    <row r="65" spans="1:12" ht="15.75" thickBot="1" x14ac:dyDescent="0.3">
      <c r="A65" s="11" t="s">
        <v>16</v>
      </c>
      <c r="B65" s="11" t="s">
        <v>5</v>
      </c>
      <c r="C65" s="11" t="s">
        <v>6</v>
      </c>
      <c r="D65" s="11" t="s">
        <v>7</v>
      </c>
      <c r="E65" s="11" t="s">
        <v>0</v>
      </c>
      <c r="F65" s="14"/>
      <c r="G65" s="14"/>
      <c r="H65" s="25"/>
      <c r="I65" s="25"/>
      <c r="J65" s="14"/>
      <c r="K65" s="14"/>
      <c r="L65" s="14"/>
    </row>
    <row r="66" spans="1:12" ht="15" customHeight="1" x14ac:dyDescent="0.25">
      <c r="A66" s="10"/>
      <c r="B66" s="10"/>
      <c r="C66" s="10"/>
      <c r="D66" s="10"/>
      <c r="E66" s="10"/>
      <c r="F66" s="14"/>
      <c r="G66" s="14"/>
      <c r="H66" s="14"/>
      <c r="I66" s="14"/>
      <c r="J66" s="14"/>
      <c r="K66" s="14"/>
      <c r="L66" s="14"/>
    </row>
    <row r="67" spans="1:12" ht="15" customHeight="1" x14ac:dyDescent="0.25">
      <c r="A67" s="31" t="s">
        <v>44</v>
      </c>
      <c r="B67" s="44">
        <v>1182982094.4000001</v>
      </c>
      <c r="C67" s="10">
        <f>B71</f>
        <v>1196773359.45</v>
      </c>
      <c r="D67" s="10">
        <f>C71</f>
        <v>5132990094.3999996</v>
      </c>
      <c r="E67" s="10">
        <f>B67</f>
        <v>1182982094.4000001</v>
      </c>
      <c r="F67" s="14"/>
      <c r="G67" s="14"/>
      <c r="H67" s="14"/>
      <c r="I67" s="14"/>
      <c r="J67" s="14"/>
      <c r="K67" s="14"/>
      <c r="L67" s="14"/>
    </row>
    <row r="68" spans="1:12" ht="15" customHeight="1" x14ac:dyDescent="0.25">
      <c r="A68" s="31" t="s">
        <v>20</v>
      </c>
      <c r="B68" s="44">
        <v>13791265.050000001</v>
      </c>
      <c r="C68" s="44">
        <v>6863608734.9499998</v>
      </c>
      <c r="D68" s="10">
        <v>0</v>
      </c>
      <c r="E68" s="10">
        <f>SUM(B68:D68)</f>
        <v>6877400000</v>
      </c>
      <c r="F68" s="14"/>
      <c r="G68" s="32"/>
      <c r="H68" s="32"/>
      <c r="I68" s="32"/>
      <c r="J68" s="14"/>
      <c r="K68" s="14"/>
      <c r="L68" s="14"/>
    </row>
    <row r="69" spans="1:12" ht="15" customHeight="1" x14ac:dyDescent="0.25">
      <c r="A69" s="31" t="s">
        <v>45</v>
      </c>
      <c r="B69" s="10">
        <f t="shared" ref="B69:D69" si="6">+B67+B68</f>
        <v>1196773359.45</v>
      </c>
      <c r="C69" s="10">
        <f t="shared" si="6"/>
        <v>8060382094.3999996</v>
      </c>
      <c r="D69" s="10">
        <f t="shared" si="6"/>
        <v>5132990094.3999996</v>
      </c>
      <c r="E69" s="10">
        <f>+E67+E68</f>
        <v>8060382094.3999996</v>
      </c>
      <c r="F69" s="14"/>
      <c r="G69" s="10"/>
      <c r="H69" s="10"/>
      <c r="I69" s="10"/>
      <c r="J69" s="14"/>
      <c r="K69" s="14"/>
      <c r="L69" s="14"/>
    </row>
    <row r="70" spans="1:12" ht="15" customHeight="1" x14ac:dyDescent="0.25">
      <c r="A70" s="31" t="s">
        <v>21</v>
      </c>
      <c r="B70" s="27">
        <f>B57</f>
        <v>0</v>
      </c>
      <c r="C70" s="27">
        <f t="shared" ref="C70" si="7">C57</f>
        <v>2927392000</v>
      </c>
      <c r="D70" s="47">
        <f>D57+1127415094.4</f>
        <v>2716295094.4000001</v>
      </c>
      <c r="E70" s="27">
        <f>SUM(B70:D70)</f>
        <v>5643687094.3999996</v>
      </c>
      <c r="F70" s="14" t="s">
        <v>83</v>
      </c>
      <c r="G70" s="46"/>
      <c r="H70" s="27"/>
      <c r="I70" s="27"/>
      <c r="J70" s="14"/>
      <c r="K70" s="14"/>
      <c r="L70" s="14"/>
    </row>
    <row r="71" spans="1:12" ht="15" customHeight="1" x14ac:dyDescent="0.25">
      <c r="A71" s="31" t="s">
        <v>46</v>
      </c>
      <c r="B71" s="10">
        <f>+B69-B70</f>
        <v>1196773359.45</v>
      </c>
      <c r="C71" s="10">
        <f t="shared" ref="C71:D71" si="8">+C69-C70</f>
        <v>5132990094.3999996</v>
      </c>
      <c r="D71" s="10">
        <f t="shared" si="8"/>
        <v>2416694999.9999995</v>
      </c>
      <c r="E71" s="10">
        <f>+E69-E70</f>
        <v>2416695000</v>
      </c>
      <c r="F71" s="14"/>
      <c r="G71" s="10"/>
      <c r="H71" s="10"/>
      <c r="I71" s="10"/>
      <c r="J71" s="14"/>
      <c r="K71" s="14"/>
      <c r="L71" s="14"/>
    </row>
    <row r="72" spans="1:12" ht="15" customHeight="1" thickBot="1" x14ac:dyDescent="0.3">
      <c r="A72" s="13"/>
      <c r="B72" s="28"/>
      <c r="C72" s="28"/>
      <c r="D72" s="28"/>
      <c r="E72" s="28"/>
      <c r="F72" s="14"/>
      <c r="G72" s="14"/>
      <c r="H72" s="14"/>
      <c r="I72" s="14"/>
      <c r="J72" s="14"/>
      <c r="K72" s="14"/>
      <c r="L72" s="14"/>
    </row>
    <row r="73" spans="1:12" ht="15" customHeight="1" thickTop="1" x14ac:dyDescent="0.25">
      <c r="A73" s="2" t="s">
        <v>63</v>
      </c>
    </row>
    <row r="74" spans="1:12" ht="15" customHeight="1" x14ac:dyDescent="0.25">
      <c r="A74" s="1" t="s">
        <v>70</v>
      </c>
    </row>
    <row r="75" spans="1:12" ht="15" customHeight="1" x14ac:dyDescent="0.25">
      <c r="A75" s="16" t="s">
        <v>71</v>
      </c>
    </row>
    <row r="76" spans="1:12" ht="15" customHeight="1" x14ac:dyDescent="0.25">
      <c r="A76" s="16" t="s">
        <v>72</v>
      </c>
      <c r="G76" s="45"/>
    </row>
    <row r="77" spans="1:12" ht="15" customHeight="1" x14ac:dyDescent="0.25">
      <c r="A77" s="16" t="s">
        <v>73</v>
      </c>
    </row>
    <row r="79" spans="1:12" ht="15" customHeight="1" x14ac:dyDescent="0.25">
      <c r="A79" s="1" t="s">
        <v>85</v>
      </c>
    </row>
    <row r="81" spans="1:6" s="1" customFormat="1" ht="18" customHeight="1" x14ac:dyDescent="0.25">
      <c r="A81" s="30"/>
      <c r="B81" s="2"/>
      <c r="C81" s="2"/>
      <c r="D81" s="2"/>
      <c r="E81" s="2"/>
      <c r="F81" s="2"/>
    </row>
    <row r="82" spans="1:6" ht="15" customHeight="1" x14ac:dyDescent="0.25">
      <c r="A82" s="30"/>
    </row>
    <row r="83" spans="1:6" ht="15" customHeight="1" x14ac:dyDescent="0.25">
      <c r="A83" s="30"/>
    </row>
    <row r="93" spans="1:6" ht="15" customHeight="1" x14ac:dyDescent="0.25">
      <c r="A93"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rintOptions horizontalCentered="1" verticalCentered="1"/>
  <pageMargins left="0.70866141732283472" right="1.18" top="0.3" bottom="0.2" header="0.31496062992125984" footer="0.31496062992125984"/>
  <pageSetup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zoomScale="110" zoomScaleNormal="110" workbookViewId="0">
      <selection activeCell="G14" sqref="G14:G22"/>
    </sheetView>
  </sheetViews>
  <sheetFormatPr baseColWidth="10" defaultColWidth="11.42578125" defaultRowHeight="15" x14ac:dyDescent="0.25"/>
  <cols>
    <col min="1" max="1" width="53.85546875" style="1" customWidth="1"/>
    <col min="2" max="2" width="31.42578125" style="2" bestFit="1" customWidth="1"/>
    <col min="3" max="3" width="21.5703125" style="2" customWidth="1"/>
    <col min="4" max="4" width="22.140625" style="2" customWidth="1"/>
    <col min="5" max="5" width="20.42578125" style="2" customWidth="1"/>
    <col min="6" max="6" width="14.42578125" style="2" customWidth="1"/>
    <col min="7" max="7" width="15.140625" style="2" customWidth="1"/>
    <col min="8" max="8" width="13.7109375" style="2" bestFit="1" customWidth="1"/>
    <col min="9" max="9" width="15.85546875" style="2" customWidth="1"/>
    <col min="10" max="16384" width="11.42578125" style="2"/>
  </cols>
  <sheetData>
    <row r="1" spans="1:35" ht="15" customHeight="1" x14ac:dyDescent="0.25">
      <c r="A1" s="49" t="s">
        <v>1</v>
      </c>
      <c r="B1" s="49"/>
      <c r="C1" s="49"/>
      <c r="D1" s="49"/>
      <c r="E1" s="49"/>
      <c r="F1" s="49"/>
    </row>
    <row r="2" spans="1:35" ht="15" customHeight="1" x14ac:dyDescent="0.25">
      <c r="A2" s="4" t="s">
        <v>38</v>
      </c>
      <c r="B2" s="5" t="s">
        <v>37</v>
      </c>
      <c r="C2" s="5"/>
      <c r="D2" s="5"/>
      <c r="E2" s="5"/>
      <c r="F2" s="5"/>
    </row>
    <row r="3" spans="1:35" ht="15" customHeight="1" x14ac:dyDescent="0.25">
      <c r="A3" s="4" t="s">
        <v>39</v>
      </c>
      <c r="B3" s="5" t="s">
        <v>40</v>
      </c>
      <c r="C3" s="5"/>
      <c r="D3" s="5"/>
      <c r="E3" s="5"/>
      <c r="F3" s="5"/>
    </row>
    <row r="4" spans="1:35" ht="15" customHeight="1" x14ac:dyDescent="0.25">
      <c r="A4" s="4" t="s">
        <v>41</v>
      </c>
      <c r="B4" s="5" t="s">
        <v>37</v>
      </c>
      <c r="C4" s="5"/>
      <c r="D4" s="5"/>
      <c r="E4" s="5"/>
      <c r="F4" s="5"/>
    </row>
    <row r="5" spans="1:35" ht="15" customHeight="1" x14ac:dyDescent="0.25">
      <c r="A5" s="4" t="s">
        <v>42</v>
      </c>
      <c r="B5" s="5" t="s">
        <v>55</v>
      </c>
      <c r="C5" s="5"/>
      <c r="D5" s="5"/>
      <c r="E5" s="5"/>
      <c r="F5" s="5"/>
    </row>
    <row r="6" spans="1:35" ht="15" customHeight="1" x14ac:dyDescent="0.25">
      <c r="A6" s="4"/>
      <c r="B6" s="6"/>
      <c r="C6" s="7"/>
      <c r="D6" s="8"/>
      <c r="E6" s="8"/>
      <c r="F6" s="8"/>
    </row>
    <row r="7" spans="1:35" ht="15" customHeight="1"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22</v>
      </c>
      <c r="D11" s="12" t="s">
        <v>23</v>
      </c>
      <c r="E11" s="12" t="s">
        <v>24</v>
      </c>
      <c r="F11" s="12" t="s">
        <v>25</v>
      </c>
      <c r="G11" s="12" t="s">
        <v>84</v>
      </c>
    </row>
    <row r="12" spans="1:35" s="8" customFormat="1" ht="15" customHeight="1" x14ac:dyDescent="0.25">
      <c r="A12" s="1"/>
      <c r="B12" s="2"/>
      <c r="C12" s="22"/>
      <c r="D12" s="22"/>
      <c r="E12" s="22"/>
      <c r="F12" s="22"/>
      <c r="G12" s="22"/>
    </row>
    <row r="13" spans="1:35" s="24" customFormat="1" ht="15" customHeight="1" x14ac:dyDescent="0.25">
      <c r="A13" s="1" t="s">
        <v>59</v>
      </c>
      <c r="B13" s="2" t="s">
        <v>47</v>
      </c>
      <c r="C13" s="23"/>
      <c r="D13" s="23"/>
      <c r="E13" s="23"/>
      <c r="F13" s="23">
        <f>SUM(C13:E13)</f>
        <v>0</v>
      </c>
      <c r="G13" s="23"/>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v>82266</v>
      </c>
      <c r="D14" s="37">
        <v>82355</v>
      </c>
      <c r="E14" s="37">
        <v>82243</v>
      </c>
      <c r="F14" s="37">
        <f t="shared" ref="F14:F22" si="0">SUM(C14:E14)</f>
        <v>246864</v>
      </c>
      <c r="G14" s="37">
        <f>AVERAGE(C14:E14)</f>
        <v>82288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c r="D15" s="23"/>
      <c r="E15" s="23"/>
      <c r="F15" s="23">
        <f>SUM(C15:E15)</f>
        <v>0</v>
      </c>
      <c r="G15" s="2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v>35</v>
      </c>
      <c r="D16" s="37">
        <v>35</v>
      </c>
      <c r="E16" s="37">
        <v>35</v>
      </c>
      <c r="F16" s="37">
        <f t="shared" si="0"/>
        <v>105</v>
      </c>
      <c r="G16" s="37">
        <f t="shared" ref="G16:G24" si="1">AVERAGE(C16:E16)</f>
        <v>35</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v>101</v>
      </c>
      <c r="D17" s="23">
        <v>229</v>
      </c>
      <c r="E17" s="23"/>
      <c r="F17" s="23">
        <f t="shared" si="0"/>
        <v>330</v>
      </c>
      <c r="G17" s="2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v>1665</v>
      </c>
      <c r="D18" s="37">
        <v>2062</v>
      </c>
      <c r="E18" s="37">
        <v>2195</v>
      </c>
      <c r="F18" s="37">
        <f t="shared" si="0"/>
        <v>5922</v>
      </c>
      <c r="G18" s="37">
        <f t="shared" si="1"/>
        <v>1974</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c r="D19" s="23"/>
      <c r="E19" s="23"/>
      <c r="F19" s="23">
        <f t="shared" si="0"/>
        <v>0</v>
      </c>
      <c r="G19" s="2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v>426</v>
      </c>
      <c r="D20" s="37">
        <v>426</v>
      </c>
      <c r="E20" s="37">
        <v>425</v>
      </c>
      <c r="F20" s="37">
        <f t="shared" si="0"/>
        <v>1277</v>
      </c>
      <c r="G20" s="37">
        <f t="shared" si="1"/>
        <v>425.66666666666669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v>648</v>
      </c>
      <c r="D21" s="23">
        <v>3</v>
      </c>
      <c r="E21" s="23"/>
      <c r="F21" s="23">
        <f>SUM(C21:E21)</f>
        <v>651</v>
      </c>
      <c r="G21" s="23"/>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v>2639</v>
      </c>
      <c r="D22" s="37">
        <v>3942</v>
      </c>
      <c r="E22" s="37">
        <v>1365</v>
      </c>
      <c r="F22" s="37">
        <f t="shared" si="0"/>
        <v>7946</v>
      </c>
      <c r="G22" s="37">
        <f t="shared" si="1"/>
        <v>2648.6666666666665</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+C13+C15+C17+C19+C21</f>
        <v>749</v>
      </c>
      <c r="D23" s="3">
        <f t="shared" ref="D23:F24" si="2">+D13+D15+D17+D19+D21</f>
        <v>232</v>
      </c>
      <c r="E23" s="3">
        <f t="shared" si="2"/>
        <v>0</v>
      </c>
      <c r="F23" s="3">
        <f t="shared" si="2"/>
        <v>981</v>
      </c>
      <c r="G23" s="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+C14+C16+C18+C20+C22</f>
        <v>87031</v>
      </c>
      <c r="D24" s="3">
        <f t="shared" si="2"/>
        <v>88820</v>
      </c>
      <c r="E24" s="3">
        <f t="shared" si="2"/>
        <v>86263</v>
      </c>
      <c r="F24" s="3">
        <f t="shared" si="2"/>
        <v>262114</v>
      </c>
      <c r="G24" s="3">
        <f t="shared" si="1"/>
        <v>87371.333333333328</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53</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29.25" customHeight="1" x14ac:dyDescent="0.25">
      <c r="A29" s="50" t="s">
        <v>51</v>
      </c>
      <c r="B29" s="50"/>
      <c r="C29" s="50"/>
      <c r="D29" s="50"/>
      <c r="E29" s="50"/>
      <c r="F29" s="50"/>
    </row>
    <row r="30" spans="1:35" ht="15" customHeight="1" x14ac:dyDescent="0.25"/>
    <row r="31" spans="1:35" ht="15" customHeight="1" x14ac:dyDescent="0.25">
      <c r="A31" s="51" t="s">
        <v>11</v>
      </c>
      <c r="B31" s="51"/>
      <c r="C31" s="51"/>
      <c r="D31" s="51"/>
      <c r="E31" s="51"/>
    </row>
    <row r="32" spans="1:35" ht="15" customHeight="1" x14ac:dyDescent="0.25">
      <c r="A32" s="49" t="s">
        <v>12</v>
      </c>
      <c r="B32" s="49"/>
      <c r="C32" s="49"/>
      <c r="D32" s="49"/>
      <c r="E32" s="49"/>
    </row>
    <row r="33" spans="1:6" ht="15" customHeight="1" x14ac:dyDescent="0.25">
      <c r="A33" s="49" t="s">
        <v>13</v>
      </c>
      <c r="B33" s="49"/>
      <c r="C33" s="49"/>
      <c r="D33" s="49"/>
      <c r="E33" s="49"/>
    </row>
    <row r="34" spans="1:6" ht="15" customHeight="1" x14ac:dyDescent="0.25"/>
    <row r="35" spans="1:6" ht="15" customHeight="1" thickBot="1" x14ac:dyDescent="0.3">
      <c r="A35" s="11" t="s">
        <v>43</v>
      </c>
      <c r="B35" s="12" t="s">
        <v>22</v>
      </c>
      <c r="C35" s="12" t="s">
        <v>23</v>
      </c>
      <c r="D35" s="12" t="s">
        <v>24</v>
      </c>
      <c r="E35" s="12" t="s">
        <v>25</v>
      </c>
    </row>
    <row r="36" spans="1:6" ht="15" customHeight="1" x14ac:dyDescent="0.25">
      <c r="A36" s="10"/>
      <c r="B36" s="10"/>
      <c r="C36" s="10"/>
      <c r="D36" s="10"/>
      <c r="E36" s="10"/>
    </row>
    <row r="37" spans="1:6" ht="15" customHeight="1" x14ac:dyDescent="0.25">
      <c r="A37" s="10" t="s">
        <v>59</v>
      </c>
      <c r="B37" s="40">
        <v>1398522000</v>
      </c>
      <c r="C37" s="38">
        <v>1400035000</v>
      </c>
      <c r="D37" s="40">
        <v>1398131000</v>
      </c>
      <c r="E37" s="40">
        <f t="shared" ref="E37:E41" si="3">SUM(B37:D37)</f>
        <v>4196688000</v>
      </c>
      <c r="F37" s="1"/>
    </row>
    <row r="38" spans="1:6" ht="15" customHeight="1" x14ac:dyDescent="0.25">
      <c r="A38" s="10" t="s">
        <v>60</v>
      </c>
      <c r="B38" s="38">
        <v>2100000</v>
      </c>
      <c r="C38" s="38">
        <v>2100000</v>
      </c>
      <c r="D38" s="40">
        <v>2100000</v>
      </c>
      <c r="E38" s="40">
        <f t="shared" si="3"/>
        <v>6300000</v>
      </c>
      <c r="F38" s="1"/>
    </row>
    <row r="39" spans="1:6" ht="15" customHeight="1" x14ac:dyDescent="0.25">
      <c r="A39" s="10" t="s">
        <v>61</v>
      </c>
      <c r="B39" s="40">
        <v>66600000</v>
      </c>
      <c r="C39" s="38">
        <v>82480000</v>
      </c>
      <c r="D39" s="40">
        <v>87800000</v>
      </c>
      <c r="E39" s="40">
        <f t="shared" si="3"/>
        <v>236880000</v>
      </c>
      <c r="F39" s="1"/>
    </row>
    <row r="40" spans="1:6" ht="15" customHeight="1" x14ac:dyDescent="0.25">
      <c r="A40" s="34" t="s">
        <v>62</v>
      </c>
      <c r="B40" s="38">
        <v>31950000</v>
      </c>
      <c r="C40" s="38">
        <v>31950000</v>
      </c>
      <c r="D40" s="40">
        <v>31870000</v>
      </c>
      <c r="E40" s="40">
        <f t="shared" si="3"/>
        <v>95770000</v>
      </c>
      <c r="F40" s="1"/>
    </row>
    <row r="41" spans="1:6" ht="15" customHeight="1" x14ac:dyDescent="0.25">
      <c r="A41" s="35" t="s">
        <v>49</v>
      </c>
      <c r="B41" s="40">
        <v>194830000</v>
      </c>
      <c r="C41" s="38">
        <v>291840000</v>
      </c>
      <c r="D41" s="40">
        <v>100860000</v>
      </c>
      <c r="E41" s="40">
        <f t="shared" si="3"/>
        <v>587530000</v>
      </c>
      <c r="F41" s="1"/>
    </row>
    <row r="42" spans="1:6" ht="15" customHeight="1" thickBot="1" x14ac:dyDescent="0.3">
      <c r="A42" s="13" t="s">
        <v>14</v>
      </c>
      <c r="B42" s="39">
        <f>+SUM(B37:B41)</f>
        <v>1694002000</v>
      </c>
      <c r="C42" s="39">
        <f t="shared" ref="C42:E42" si="4">+SUM(C37:C41)</f>
        <v>1808405000</v>
      </c>
      <c r="D42" s="39">
        <f t="shared" si="4"/>
        <v>1620761000</v>
      </c>
      <c r="E42" s="39">
        <f t="shared" si="4"/>
        <v>5123168000</v>
      </c>
    </row>
    <row r="43" spans="1:6" ht="15" customHeight="1" thickTop="1" x14ac:dyDescent="0.25">
      <c r="A43" s="2" t="s">
        <v>63</v>
      </c>
    </row>
    <row r="44" spans="1:6" ht="15" customHeight="1" x14ac:dyDescent="0.25">
      <c r="A44" s="2"/>
    </row>
    <row r="45" spans="1:6" ht="15" customHeight="1" x14ac:dyDescent="0.25">
      <c r="A45" s="2"/>
    </row>
    <row r="46" spans="1:6" ht="15" customHeight="1" x14ac:dyDescent="0.25">
      <c r="A46" s="2"/>
    </row>
    <row r="47" spans="1:6" ht="15" customHeight="1" x14ac:dyDescent="0.25">
      <c r="A47" s="49" t="s">
        <v>15</v>
      </c>
      <c r="B47" s="49"/>
      <c r="C47" s="49"/>
      <c r="D47" s="49"/>
      <c r="E47" s="49"/>
    </row>
    <row r="48" spans="1:6" ht="15" customHeight="1" x14ac:dyDescent="0.25">
      <c r="A48" s="49" t="s">
        <v>12</v>
      </c>
      <c r="B48" s="49"/>
      <c r="C48" s="49"/>
      <c r="D48" s="49"/>
      <c r="E48" s="49"/>
    </row>
    <row r="49" spans="1:5" ht="15" customHeight="1" x14ac:dyDescent="0.25">
      <c r="A49" s="49" t="s">
        <v>13</v>
      </c>
      <c r="B49" s="49"/>
      <c r="C49" s="49"/>
      <c r="D49" s="49"/>
      <c r="E49" s="49"/>
    </row>
    <row r="50" spans="1:5" ht="15" customHeight="1" x14ac:dyDescent="0.25"/>
    <row r="51" spans="1:5" ht="15" customHeight="1" thickBot="1" x14ac:dyDescent="0.3">
      <c r="A51" s="11" t="s">
        <v>16</v>
      </c>
      <c r="B51" s="12" t="s">
        <v>22</v>
      </c>
      <c r="C51" s="12" t="s">
        <v>23</v>
      </c>
      <c r="D51" s="12" t="s">
        <v>24</v>
      </c>
      <c r="E51" s="12" t="s">
        <v>25</v>
      </c>
    </row>
    <row r="52" spans="1:5" x14ac:dyDescent="0.25">
      <c r="E52" s="38"/>
    </row>
    <row r="53" spans="1:5" ht="15" customHeight="1" x14ac:dyDescent="0.25">
      <c r="A53" s="21" t="s">
        <v>17</v>
      </c>
      <c r="B53" s="38">
        <f>B42</f>
        <v>1694002000</v>
      </c>
      <c r="C53" s="38">
        <f t="shared" ref="C53:D53" si="5">C42</f>
        <v>1808405000</v>
      </c>
      <c r="D53" s="38">
        <f t="shared" si="5"/>
        <v>1620761000</v>
      </c>
      <c r="E53" s="38">
        <f>SUM(B53:D53)</f>
        <v>5123168000</v>
      </c>
    </row>
    <row r="54" spans="1:5" ht="15" customHeight="1" x14ac:dyDescent="0.25">
      <c r="A54" s="21"/>
      <c r="E54" s="38"/>
    </row>
    <row r="55" spans="1:5" x14ac:dyDescent="0.25">
      <c r="E55" s="38"/>
    </row>
    <row r="56" spans="1:5" x14ac:dyDescent="0.25">
      <c r="E56" s="38"/>
    </row>
    <row r="57" spans="1:5" ht="15" customHeight="1" thickBot="1" x14ac:dyDescent="0.3">
      <c r="A57" s="13" t="s">
        <v>14</v>
      </c>
      <c r="B57" s="41">
        <f>B53</f>
        <v>1694002000</v>
      </c>
      <c r="C57" s="41">
        <f t="shared" ref="C57:E57" si="6">C53</f>
        <v>1808405000</v>
      </c>
      <c r="D57" s="3">
        <f t="shared" si="6"/>
        <v>1620761000</v>
      </c>
      <c r="E57" s="41">
        <f t="shared" si="6"/>
        <v>5123168000</v>
      </c>
    </row>
    <row r="58" spans="1:5" ht="15" customHeight="1" thickTop="1" x14ac:dyDescent="0.25">
      <c r="A58" s="2" t="s">
        <v>64</v>
      </c>
    </row>
    <row r="59" spans="1:5" ht="15" customHeight="1" x14ac:dyDescent="0.25"/>
    <row r="61" spans="1:5" ht="15" customHeight="1" x14ac:dyDescent="0.25">
      <c r="A61" s="49" t="s">
        <v>18</v>
      </c>
      <c r="B61" s="49"/>
      <c r="C61" s="49"/>
      <c r="D61" s="49"/>
      <c r="E61" s="49"/>
    </row>
    <row r="62" spans="1:5" ht="15" customHeight="1" x14ac:dyDescent="0.25">
      <c r="A62" s="49" t="s">
        <v>19</v>
      </c>
      <c r="B62" s="49"/>
      <c r="C62" s="49"/>
      <c r="D62" s="49"/>
      <c r="E62" s="49"/>
    </row>
    <row r="63" spans="1:5" ht="15" customHeight="1" x14ac:dyDescent="0.25">
      <c r="A63" s="49" t="s">
        <v>13</v>
      </c>
      <c r="B63" s="49"/>
      <c r="C63" s="49"/>
      <c r="D63" s="49"/>
      <c r="E63" s="49"/>
    </row>
    <row r="65" spans="1:9" ht="15.75" thickBot="1" x14ac:dyDescent="0.3">
      <c r="A65" s="11" t="s">
        <v>16</v>
      </c>
      <c r="B65" s="12" t="s">
        <v>22</v>
      </c>
      <c r="C65" s="12" t="s">
        <v>23</v>
      </c>
      <c r="D65" s="12" t="s">
        <v>24</v>
      </c>
      <c r="E65" s="12" t="s">
        <v>25</v>
      </c>
    </row>
    <row r="67" spans="1:9" ht="15" customHeight="1" x14ac:dyDescent="0.25">
      <c r="A67" s="31" t="s">
        <v>44</v>
      </c>
      <c r="B67" s="38">
        <f>+'1T'!E71</f>
        <v>2416695000</v>
      </c>
      <c r="C67" s="38">
        <f>+B71</f>
        <v>4046553000</v>
      </c>
      <c r="D67" s="38">
        <f>+C71</f>
        <v>2238148000</v>
      </c>
      <c r="E67" s="38">
        <f>B67</f>
        <v>2416695000</v>
      </c>
    </row>
    <row r="68" spans="1:9" ht="15" customHeight="1" x14ac:dyDescent="0.25">
      <c r="A68" s="31" t="s">
        <v>20</v>
      </c>
      <c r="B68" s="38">
        <v>3323860000</v>
      </c>
      <c r="C68" s="38">
        <v>0</v>
      </c>
      <c r="D68" s="38">
        <v>3383340000</v>
      </c>
      <c r="E68" s="38">
        <f>SUM(B68:D68)</f>
        <v>6707200000</v>
      </c>
      <c r="G68" s="32"/>
      <c r="H68" s="32"/>
      <c r="I68" s="32"/>
    </row>
    <row r="69" spans="1:9" ht="15" customHeight="1" x14ac:dyDescent="0.25">
      <c r="A69" s="31" t="s">
        <v>45</v>
      </c>
      <c r="B69" s="38">
        <f>+B67+B68</f>
        <v>5740555000</v>
      </c>
      <c r="C69" s="38">
        <f>+C67+C68</f>
        <v>4046553000</v>
      </c>
      <c r="D69" s="38">
        <f>+D67+D68</f>
        <v>5621488000</v>
      </c>
      <c r="E69" s="38">
        <f>+E68+E67</f>
        <v>9123895000</v>
      </c>
    </row>
    <row r="70" spans="1:9" ht="15" customHeight="1" x14ac:dyDescent="0.25">
      <c r="A70" s="31" t="s">
        <v>21</v>
      </c>
      <c r="B70" s="38">
        <f>B57</f>
        <v>1694002000</v>
      </c>
      <c r="C70" s="38">
        <f t="shared" ref="C70:D70" si="7">C57</f>
        <v>1808405000</v>
      </c>
      <c r="D70" s="38">
        <f t="shared" si="7"/>
        <v>1620761000</v>
      </c>
      <c r="E70" s="38">
        <f>SUM(B70:D70)</f>
        <v>5123168000</v>
      </c>
    </row>
    <row r="71" spans="1:9" ht="15" customHeight="1" x14ac:dyDescent="0.25">
      <c r="A71" s="31" t="s">
        <v>46</v>
      </c>
      <c r="B71" s="38">
        <f>+B69-B70</f>
        <v>4046553000</v>
      </c>
      <c r="C71" s="38">
        <f>+C69-C70</f>
        <v>2238148000</v>
      </c>
      <c r="D71" s="38">
        <f>+D69-D70</f>
        <v>4000727000</v>
      </c>
      <c r="E71" s="38">
        <f t="shared" ref="E71" si="8">+E69-E70</f>
        <v>4000727000</v>
      </c>
    </row>
    <row r="72" spans="1:9" ht="15" customHeight="1" thickBot="1" x14ac:dyDescent="0.3">
      <c r="A72" s="3"/>
      <c r="B72" s="3"/>
      <c r="C72" s="3"/>
      <c r="D72" s="3"/>
      <c r="E72" s="3"/>
    </row>
    <row r="73" spans="1:9" ht="15" customHeight="1" thickTop="1" x14ac:dyDescent="0.25">
      <c r="A73" s="2" t="s">
        <v>65</v>
      </c>
    </row>
    <row r="76" spans="1:9" x14ac:dyDescent="0.25">
      <c r="A76" s="1" t="s">
        <v>85</v>
      </c>
    </row>
    <row r="81" spans="1:6" s="1" customFormat="1" ht="18" customHeight="1" x14ac:dyDescent="0.25">
      <c r="A81" s="30"/>
      <c r="B81" s="2"/>
      <c r="C81" s="2"/>
      <c r="D81" s="2"/>
      <c r="E81" s="2"/>
      <c r="F81" s="2"/>
    </row>
    <row r="82" spans="1:6" x14ac:dyDescent="0.25">
      <c r="A82" s="30"/>
    </row>
    <row r="83" spans="1:6" x14ac:dyDescent="0.25">
      <c r="A83" s="30"/>
    </row>
    <row r="87" spans="1:6" s="1" customFormat="1" ht="15" customHeight="1" x14ac:dyDescent="0.25">
      <c r="B87" s="2"/>
      <c r="C87" s="2"/>
      <c r="D87" s="2"/>
      <c r="E87" s="2"/>
      <c r="F87" s="2"/>
    </row>
    <row r="88" spans="1:6" s="1" customFormat="1" ht="15" customHeight="1" x14ac:dyDescent="0.25">
      <c r="B88" s="2"/>
      <c r="C88" s="2"/>
      <c r="D88" s="2"/>
      <c r="E88" s="2"/>
      <c r="F88" s="2"/>
    </row>
    <row r="89" spans="1:6" s="1" customFormat="1" ht="15" customHeight="1" x14ac:dyDescent="0.25">
      <c r="B89" s="2"/>
      <c r="C89" s="2"/>
      <c r="D89" s="2"/>
      <c r="E89" s="2"/>
      <c r="F89" s="2"/>
    </row>
    <row r="90" spans="1:6" s="1" customFormat="1" ht="15" customHeight="1" x14ac:dyDescent="0.25">
      <c r="B90" s="2"/>
      <c r="C90" s="2"/>
      <c r="D90" s="2"/>
      <c r="E90" s="2"/>
      <c r="F90" s="2"/>
    </row>
    <row r="91" spans="1:6" s="1" customFormat="1" ht="15" customHeight="1" x14ac:dyDescent="0.25">
      <c r="B91" s="2"/>
      <c r="C91" s="2"/>
      <c r="D91" s="2"/>
      <c r="E91" s="2"/>
      <c r="F91" s="2"/>
    </row>
    <row r="93" spans="1:6" ht="15" customHeight="1" x14ac:dyDescent="0.25">
      <c r="A93"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zoomScale="80" zoomScaleNormal="80" workbookViewId="0">
      <selection activeCell="G16" sqref="G16"/>
    </sheetView>
  </sheetViews>
  <sheetFormatPr baseColWidth="10" defaultColWidth="11.42578125" defaultRowHeight="15" x14ac:dyDescent="0.25"/>
  <cols>
    <col min="1" max="1" width="53.85546875" style="1" customWidth="1"/>
    <col min="2" max="2" width="21.140625" style="2" customWidth="1"/>
    <col min="3" max="3" width="21.5703125" style="2" customWidth="1"/>
    <col min="4" max="4" width="22.140625" style="2" customWidth="1"/>
    <col min="5" max="5" width="20.42578125" style="2" customWidth="1"/>
    <col min="6" max="11" width="16.7109375" style="2" customWidth="1"/>
    <col min="12" max="12" width="14.42578125" style="2" customWidth="1"/>
    <col min="13" max="16384" width="11.42578125" style="2"/>
  </cols>
  <sheetData>
    <row r="1" spans="1:35" ht="15" customHeight="1" x14ac:dyDescent="0.25">
      <c r="A1" s="49" t="s">
        <v>1</v>
      </c>
      <c r="B1" s="49"/>
      <c r="C1" s="49"/>
      <c r="D1" s="49"/>
      <c r="E1" s="49"/>
      <c r="F1" s="49"/>
    </row>
    <row r="2" spans="1:35" ht="15" customHeight="1" x14ac:dyDescent="0.25">
      <c r="A2" s="4" t="s">
        <v>38</v>
      </c>
      <c r="B2" s="5" t="s">
        <v>37</v>
      </c>
      <c r="C2" s="5"/>
      <c r="D2" s="5"/>
      <c r="E2" s="5"/>
      <c r="F2" s="5"/>
    </row>
    <row r="3" spans="1:35" ht="15" customHeight="1" x14ac:dyDescent="0.25">
      <c r="A3" s="4" t="s">
        <v>39</v>
      </c>
      <c r="B3" s="5" t="s">
        <v>40</v>
      </c>
      <c r="C3" s="5"/>
      <c r="D3" s="5"/>
      <c r="E3" s="5"/>
      <c r="F3" s="5"/>
    </row>
    <row r="4" spans="1:35" ht="15" customHeight="1" x14ac:dyDescent="0.25">
      <c r="A4" s="4" t="s">
        <v>41</v>
      </c>
      <c r="B4" s="5" t="s">
        <v>37</v>
      </c>
      <c r="C4" s="5"/>
      <c r="D4" s="5"/>
      <c r="E4" s="5"/>
      <c r="F4" s="5"/>
    </row>
    <row r="5" spans="1:35" ht="15" customHeight="1" x14ac:dyDescent="0.25">
      <c r="A5" s="4" t="s">
        <v>42</v>
      </c>
      <c r="B5" s="5" t="s">
        <v>56</v>
      </c>
      <c r="C5" s="5"/>
      <c r="D5" s="5"/>
      <c r="E5" s="5"/>
      <c r="F5" s="5"/>
    </row>
    <row r="6" spans="1:35" ht="15" customHeight="1" x14ac:dyDescent="0.25">
      <c r="A6" s="4"/>
      <c r="B6" s="6"/>
      <c r="C6" s="7"/>
      <c r="D6" s="8"/>
      <c r="E6" s="8"/>
      <c r="F6" s="8"/>
    </row>
    <row r="7" spans="1:35" ht="15" customHeight="1"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26</v>
      </c>
      <c r="D11" s="12" t="s">
        <v>27</v>
      </c>
      <c r="E11" s="12" t="s">
        <v>28</v>
      </c>
      <c r="F11" s="12" t="s">
        <v>29</v>
      </c>
      <c r="G11" s="12" t="s">
        <v>84</v>
      </c>
    </row>
    <row r="12" spans="1:35" s="8" customFormat="1" ht="15" customHeight="1" x14ac:dyDescent="0.25">
      <c r="A12" s="1"/>
      <c r="B12" s="2"/>
      <c r="C12" s="22"/>
      <c r="D12" s="22"/>
      <c r="E12" s="22"/>
      <c r="F12" s="22"/>
      <c r="G12" s="22"/>
    </row>
    <row r="13" spans="1:35" s="24" customFormat="1" ht="15" customHeight="1" x14ac:dyDescent="0.25">
      <c r="A13" s="1" t="s">
        <v>59</v>
      </c>
      <c r="B13" s="2" t="s">
        <v>47</v>
      </c>
      <c r="C13" s="23"/>
      <c r="D13" s="23"/>
      <c r="E13" s="23"/>
      <c r="F13" s="23">
        <f>SUM(C13:E13)</f>
        <v>0</v>
      </c>
      <c r="G13" s="23"/>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v>82362</v>
      </c>
      <c r="D14" s="37">
        <v>0</v>
      </c>
      <c r="E14" s="37">
        <v>164409</v>
      </c>
      <c r="F14" s="37">
        <f t="shared" ref="F14:F20" si="0">SUM(C14:E14)</f>
        <v>246771</v>
      </c>
      <c r="G14" s="37">
        <f>AVERAGE(C14:E14)</f>
        <v>82257</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v>5</v>
      </c>
      <c r="D15" s="23">
        <v>7</v>
      </c>
      <c r="E15" s="23">
        <v>5</v>
      </c>
      <c r="F15" s="23">
        <f>SUM(C15:E15)</f>
        <v>17</v>
      </c>
      <c r="G15" s="2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v>35</v>
      </c>
      <c r="D16" s="37">
        <v>0</v>
      </c>
      <c r="E16" s="37">
        <v>99</v>
      </c>
      <c r="F16" s="37">
        <f t="shared" si="0"/>
        <v>134</v>
      </c>
      <c r="G16" s="37">
        <f t="shared" ref="G16:G24" si="1">AVERAGE(C16:E16)</f>
        <v>44.666666666666664</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v>372</v>
      </c>
      <c r="D17" s="23">
        <v>32</v>
      </c>
      <c r="E17" s="23">
        <v>119</v>
      </c>
      <c r="F17" s="23">
        <f>SUM(C17:E17)</f>
        <v>523</v>
      </c>
      <c r="G17" s="2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v>1968</v>
      </c>
      <c r="D18" s="37">
        <v>0</v>
      </c>
      <c r="E18" s="37">
        <v>5234</v>
      </c>
      <c r="F18" s="37">
        <f t="shared" si="0"/>
        <v>7202</v>
      </c>
      <c r="G18" s="37">
        <f t="shared" si="1"/>
        <v>2400.6666666666665</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c r="D19" s="23"/>
      <c r="E19" s="23"/>
      <c r="F19" s="23">
        <f>SUM(C19:E19)</f>
        <v>0</v>
      </c>
      <c r="G19" s="2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v>427</v>
      </c>
      <c r="D20" s="37">
        <v>0</v>
      </c>
      <c r="E20" s="37">
        <v>796</v>
      </c>
      <c r="F20" s="37">
        <f t="shared" si="0"/>
        <v>1223</v>
      </c>
      <c r="G20" s="37">
        <f t="shared" si="1"/>
        <v>407.66666666666669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v>10</v>
      </c>
      <c r="D21" s="23">
        <v>131</v>
      </c>
      <c r="E21" s="23">
        <v>190</v>
      </c>
      <c r="F21" s="23">
        <f>SUM(C21:E21)</f>
        <v>331</v>
      </c>
      <c r="G21" s="23"/>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v>1371</v>
      </c>
      <c r="D22" s="37">
        <v>0</v>
      </c>
      <c r="E22" s="37">
        <v>3069</v>
      </c>
      <c r="F22" s="37">
        <f>SUM(C22:E22)</f>
        <v>4440</v>
      </c>
      <c r="G22" s="37">
        <f t="shared" si="1"/>
        <v>1480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+C13+C15+C17+C19+C21</f>
        <v>387</v>
      </c>
      <c r="D23" s="3">
        <f t="shared" ref="D23:F24" si="2">+D13+D15+D17+D19+D21</f>
        <v>170</v>
      </c>
      <c r="E23" s="3">
        <f t="shared" si="2"/>
        <v>314</v>
      </c>
      <c r="F23" s="3">
        <f t="shared" si="2"/>
        <v>871</v>
      </c>
      <c r="G23" s="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+C14+C16+C18+C20+C22</f>
        <v>86163</v>
      </c>
      <c r="D24" s="3">
        <f t="shared" si="2"/>
        <v>0</v>
      </c>
      <c r="E24" s="3">
        <f t="shared" si="2"/>
        <v>173607</v>
      </c>
      <c r="F24" s="3">
        <f t="shared" si="2"/>
        <v>259770</v>
      </c>
      <c r="G24" s="3">
        <f t="shared" si="1"/>
        <v>86590</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53</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32.25" customHeight="1" x14ac:dyDescent="0.25">
      <c r="A29" s="50" t="s">
        <v>81</v>
      </c>
      <c r="B29" s="50"/>
      <c r="C29" s="50"/>
      <c r="D29" s="50"/>
      <c r="E29" s="50"/>
      <c r="F29" s="50"/>
    </row>
    <row r="30" spans="1:35" ht="15" customHeight="1" x14ac:dyDescent="0.25">
      <c r="A30" s="50" t="s">
        <v>74</v>
      </c>
      <c r="B30" s="50"/>
      <c r="C30" s="50"/>
      <c r="D30" s="50"/>
      <c r="E30" s="50"/>
      <c r="F30" s="50"/>
    </row>
    <row r="31" spans="1:35" ht="15" customHeight="1" x14ac:dyDescent="0.25">
      <c r="A31" s="51" t="s">
        <v>11</v>
      </c>
      <c r="B31" s="51"/>
      <c r="C31" s="51"/>
      <c r="D31" s="51"/>
      <c r="E31" s="51"/>
    </row>
    <row r="32" spans="1:35" ht="15" customHeight="1" x14ac:dyDescent="0.25">
      <c r="A32" s="49" t="s">
        <v>12</v>
      </c>
      <c r="B32" s="49"/>
      <c r="C32" s="49"/>
      <c r="D32" s="49"/>
      <c r="E32" s="49"/>
    </row>
    <row r="33" spans="1:11" ht="15" customHeight="1" x14ac:dyDescent="0.25">
      <c r="A33" s="49" t="s">
        <v>13</v>
      </c>
      <c r="B33" s="49"/>
      <c r="C33" s="49"/>
      <c r="D33" s="49"/>
      <c r="E33" s="49"/>
    </row>
    <row r="34" spans="1:11" ht="15" customHeight="1" x14ac:dyDescent="0.25"/>
    <row r="35" spans="1:11" ht="15" customHeight="1" thickBot="1" x14ac:dyDescent="0.3">
      <c r="A35" s="11" t="s">
        <v>43</v>
      </c>
      <c r="B35" s="12" t="s">
        <v>26</v>
      </c>
      <c r="C35" s="12" t="s">
        <v>27</v>
      </c>
      <c r="D35" s="12" t="s">
        <v>28</v>
      </c>
      <c r="E35" s="12" t="s">
        <v>29</v>
      </c>
      <c r="G35" s="45"/>
    </row>
    <row r="36" spans="1:11" ht="15" customHeight="1" x14ac:dyDescent="0.25">
      <c r="A36" s="10"/>
      <c r="B36" s="10"/>
      <c r="C36" s="10"/>
      <c r="D36" s="10"/>
      <c r="E36" s="10"/>
    </row>
    <row r="37" spans="1:11" ht="15" customHeight="1" x14ac:dyDescent="0.25">
      <c r="A37" s="10" t="s">
        <v>59</v>
      </c>
      <c r="B37" s="38">
        <v>1400154000</v>
      </c>
      <c r="C37" s="38">
        <v>1400902000</v>
      </c>
      <c r="D37" s="38">
        <v>1394051000</v>
      </c>
      <c r="E37" s="38">
        <f t="shared" ref="E37:E41" si="3">SUM(B37:D37)</f>
        <v>4195107000</v>
      </c>
      <c r="F37" s="1"/>
    </row>
    <row r="38" spans="1:11" ht="15" customHeight="1" x14ac:dyDescent="0.25">
      <c r="A38" s="10" t="s">
        <v>60</v>
      </c>
      <c r="B38" s="38">
        <v>2100000</v>
      </c>
      <c r="C38" s="38">
        <v>3120000</v>
      </c>
      <c r="D38" s="38">
        <v>2820000</v>
      </c>
      <c r="E38" s="38">
        <f t="shared" si="3"/>
        <v>8040000</v>
      </c>
      <c r="F38" s="1"/>
    </row>
    <row r="39" spans="1:11" ht="15" customHeight="1" x14ac:dyDescent="0.25">
      <c r="A39" s="10" t="s">
        <v>61</v>
      </c>
      <c r="B39" s="38">
        <v>78720000</v>
      </c>
      <c r="C39" s="38">
        <v>112560000</v>
      </c>
      <c r="D39" s="38">
        <v>96800000</v>
      </c>
      <c r="E39" s="38">
        <f t="shared" si="3"/>
        <v>288080000</v>
      </c>
      <c r="F39" s="1"/>
    </row>
    <row r="40" spans="1:11" ht="15" customHeight="1" x14ac:dyDescent="0.25">
      <c r="A40" s="34" t="s">
        <v>62</v>
      </c>
      <c r="B40" s="38">
        <v>32030000</v>
      </c>
      <c r="C40" s="38">
        <v>31950000</v>
      </c>
      <c r="D40" s="38">
        <v>28130000</v>
      </c>
      <c r="E40" s="38">
        <f t="shared" si="3"/>
        <v>92110000</v>
      </c>
      <c r="F40" s="1"/>
    </row>
    <row r="41" spans="1:11" ht="15" customHeight="1" x14ac:dyDescent="0.25">
      <c r="A41" s="35" t="s">
        <v>49</v>
      </c>
      <c r="B41" s="38">
        <v>101250000</v>
      </c>
      <c r="C41" s="38">
        <v>110620000</v>
      </c>
      <c r="D41" s="38">
        <v>116270000</v>
      </c>
      <c r="E41" s="38">
        <f t="shared" si="3"/>
        <v>328140000</v>
      </c>
      <c r="F41" s="1"/>
    </row>
    <row r="42" spans="1:11" ht="15" customHeight="1" thickBot="1" x14ac:dyDescent="0.3">
      <c r="A42" s="13" t="s">
        <v>14</v>
      </c>
      <c r="B42" s="42">
        <f>+SUM(B37:B41)</f>
        <v>1614254000</v>
      </c>
      <c r="C42" s="42">
        <f>+SUM(C37:C41)</f>
        <v>1659152000</v>
      </c>
      <c r="D42" s="42">
        <f>+SUM(D37:D41)</f>
        <v>1638071000</v>
      </c>
      <c r="E42" s="42">
        <f>SUM(E37:E41)</f>
        <v>4911477000</v>
      </c>
      <c r="G42" s="45"/>
    </row>
    <row r="43" spans="1:11" ht="15" customHeight="1" thickTop="1" x14ac:dyDescent="0.25">
      <c r="A43" s="2" t="s">
        <v>63</v>
      </c>
    </row>
    <row r="44" spans="1:11" ht="15" customHeight="1" x14ac:dyDescent="0.25">
      <c r="A44" s="2"/>
    </row>
    <row r="45" spans="1:11" ht="15" customHeight="1" x14ac:dyDescent="0.25">
      <c r="A45" s="2"/>
    </row>
    <row r="46" spans="1:11" ht="15" customHeight="1" x14ac:dyDescent="0.25">
      <c r="A46" s="2"/>
    </row>
    <row r="47" spans="1:11" ht="15" customHeight="1" x14ac:dyDescent="0.25">
      <c r="A47" s="49" t="s">
        <v>15</v>
      </c>
      <c r="B47" s="49"/>
      <c r="C47" s="49"/>
      <c r="D47" s="49"/>
      <c r="E47" s="49"/>
      <c r="F47" s="19"/>
      <c r="G47" s="19"/>
      <c r="H47" s="19"/>
      <c r="I47" s="19"/>
      <c r="J47" s="19"/>
      <c r="K47" s="19"/>
    </row>
    <row r="48" spans="1:11" ht="15" customHeight="1" x14ac:dyDescent="0.25">
      <c r="A48" s="49" t="s">
        <v>12</v>
      </c>
      <c r="B48" s="49"/>
      <c r="C48" s="49"/>
      <c r="D48" s="49"/>
      <c r="E48" s="49"/>
      <c r="F48" s="19"/>
      <c r="G48" s="19"/>
      <c r="H48" s="19"/>
      <c r="I48" s="19"/>
      <c r="J48" s="19"/>
      <c r="K48" s="19"/>
    </row>
    <row r="49" spans="1:11" ht="15" customHeight="1" x14ac:dyDescent="0.25">
      <c r="A49" s="49" t="s">
        <v>13</v>
      </c>
      <c r="B49" s="49"/>
      <c r="C49" s="49"/>
      <c r="D49" s="49"/>
      <c r="E49" s="49"/>
      <c r="F49" s="18"/>
      <c r="G49" s="18"/>
      <c r="H49" s="18"/>
      <c r="I49" s="18"/>
      <c r="J49" s="18"/>
      <c r="K49" s="18"/>
    </row>
    <row r="50" spans="1:11" ht="15" customHeight="1" x14ac:dyDescent="0.25"/>
    <row r="51" spans="1:11" ht="15" customHeight="1" thickBot="1" x14ac:dyDescent="0.3">
      <c r="A51" s="11" t="s">
        <v>16</v>
      </c>
      <c r="B51" s="12" t="s">
        <v>26</v>
      </c>
      <c r="C51" s="12" t="s">
        <v>27</v>
      </c>
      <c r="D51" s="12" t="s">
        <v>28</v>
      </c>
      <c r="E51" s="12" t="s">
        <v>29</v>
      </c>
      <c r="F51" s="20"/>
      <c r="G51" s="20"/>
      <c r="H51" s="20"/>
      <c r="I51" s="20"/>
      <c r="J51" s="20"/>
      <c r="K51" s="20"/>
    </row>
    <row r="53" spans="1:11" ht="15" customHeight="1" x14ac:dyDescent="0.25">
      <c r="A53" s="21" t="s">
        <v>17</v>
      </c>
      <c r="B53" s="2">
        <v>1614254000</v>
      </c>
      <c r="C53" s="2">
        <v>1659152000</v>
      </c>
      <c r="D53" s="2">
        <v>1638071000</v>
      </c>
      <c r="E53" s="2">
        <f>SUM(B53:D53)</f>
        <v>4911477000</v>
      </c>
      <c r="G53" s="45"/>
    </row>
    <row r="54" spans="1:11" ht="15" customHeight="1" x14ac:dyDescent="0.25">
      <c r="A54" s="21"/>
    </row>
    <row r="57" spans="1:11" ht="15" customHeight="1" thickBot="1" x14ac:dyDescent="0.3">
      <c r="A57" s="13" t="s">
        <v>14</v>
      </c>
      <c r="B57" s="3">
        <f>B53</f>
        <v>1614254000</v>
      </c>
      <c r="C57" s="3">
        <f t="shared" ref="C57:E57" si="4">C53</f>
        <v>1659152000</v>
      </c>
      <c r="D57" s="3">
        <f t="shared" si="4"/>
        <v>1638071000</v>
      </c>
      <c r="E57" s="3">
        <f t="shared" si="4"/>
        <v>4911477000</v>
      </c>
      <c r="F57" s="14"/>
      <c r="G57" s="14"/>
      <c r="H57" s="14"/>
      <c r="I57" s="14"/>
      <c r="J57" s="14"/>
      <c r="K57" s="14"/>
    </row>
    <row r="58" spans="1:11" ht="15" customHeight="1" thickTop="1" x14ac:dyDescent="0.25">
      <c r="A58" s="2" t="s">
        <v>66</v>
      </c>
    </row>
    <row r="59" spans="1:11" ht="15" customHeight="1" x14ac:dyDescent="0.25"/>
    <row r="61" spans="1:11" ht="15" customHeight="1" x14ac:dyDescent="0.25">
      <c r="A61" s="49" t="s">
        <v>18</v>
      </c>
      <c r="B61" s="49"/>
      <c r="C61" s="49"/>
      <c r="D61" s="49"/>
      <c r="E61" s="49"/>
      <c r="F61" s="19"/>
      <c r="G61" s="19"/>
      <c r="H61" s="19"/>
      <c r="I61" s="19"/>
      <c r="J61" s="19"/>
      <c r="K61" s="19"/>
    </row>
    <row r="62" spans="1:11" ht="15" customHeight="1" x14ac:dyDescent="0.25">
      <c r="A62" s="49" t="s">
        <v>19</v>
      </c>
      <c r="B62" s="49"/>
      <c r="C62" s="49"/>
      <c r="D62" s="49"/>
      <c r="E62" s="49"/>
    </row>
    <row r="63" spans="1:11" ht="15" customHeight="1" x14ac:dyDescent="0.25">
      <c r="A63" s="49" t="s">
        <v>13</v>
      </c>
      <c r="B63" s="49"/>
      <c r="C63" s="49"/>
      <c r="D63" s="49"/>
      <c r="E63" s="49"/>
      <c r="F63" s="18"/>
      <c r="G63" s="18"/>
      <c r="H63" s="18"/>
      <c r="I63" s="18"/>
      <c r="J63" s="18"/>
      <c r="K63" s="18"/>
    </row>
    <row r="65" spans="1:11" ht="15.75" thickBot="1" x14ac:dyDescent="0.3">
      <c r="A65" s="11" t="s">
        <v>16</v>
      </c>
      <c r="B65" s="12" t="s">
        <v>26</v>
      </c>
      <c r="C65" s="12" t="s">
        <v>27</v>
      </c>
      <c r="D65" s="12" t="s">
        <v>28</v>
      </c>
      <c r="E65" s="12" t="s">
        <v>29</v>
      </c>
      <c r="F65" s="20"/>
      <c r="G65" s="20"/>
      <c r="H65" s="20"/>
      <c r="I65" s="20"/>
      <c r="J65" s="20"/>
      <c r="K65" s="20"/>
    </row>
    <row r="67" spans="1:11" ht="15" customHeight="1" x14ac:dyDescent="0.25">
      <c r="A67" s="31" t="s">
        <v>44</v>
      </c>
      <c r="B67" s="2">
        <f>+'2T'!E71</f>
        <v>4000727000</v>
      </c>
      <c r="C67" s="2">
        <f>+B71</f>
        <v>2386473000</v>
      </c>
      <c r="D67" s="2">
        <f>+C71</f>
        <v>727321000</v>
      </c>
      <c r="E67" s="2">
        <f>B67</f>
        <v>4000727000</v>
      </c>
    </row>
    <row r="68" spans="1:11" ht="15" customHeight="1" x14ac:dyDescent="0.25">
      <c r="A68" s="31" t="s">
        <v>20</v>
      </c>
      <c r="B68" s="2">
        <v>0</v>
      </c>
      <c r="C68" s="2">
        <v>0</v>
      </c>
      <c r="D68" s="2">
        <v>3039312000</v>
      </c>
      <c r="E68" s="2">
        <f>SUM(B68:D68)</f>
        <v>3039312000</v>
      </c>
      <c r="G68" s="32"/>
      <c r="H68" s="32"/>
      <c r="I68" s="32"/>
    </row>
    <row r="69" spans="1:11" ht="15" customHeight="1" x14ac:dyDescent="0.25">
      <c r="A69" s="31" t="s">
        <v>45</v>
      </c>
      <c r="B69" s="2">
        <f>+B67+B68</f>
        <v>4000727000</v>
      </c>
      <c r="C69" s="2">
        <f t="shared" ref="C69:D69" si="5">+C67+C68</f>
        <v>2386473000</v>
      </c>
      <c r="D69" s="2">
        <f t="shared" si="5"/>
        <v>3766633000</v>
      </c>
      <c r="E69" s="2">
        <f>+E67+E68</f>
        <v>7040039000</v>
      </c>
      <c r="G69" s="45"/>
    </row>
    <row r="70" spans="1:11" ht="15" customHeight="1" x14ac:dyDescent="0.25">
      <c r="A70" s="31" t="s">
        <v>21</v>
      </c>
      <c r="B70" s="2">
        <f>B57</f>
        <v>1614254000</v>
      </c>
      <c r="C70" s="2">
        <f t="shared" ref="C70:D70" si="6">C57</f>
        <v>1659152000</v>
      </c>
      <c r="D70" s="2">
        <f t="shared" si="6"/>
        <v>1638071000</v>
      </c>
      <c r="E70" s="2">
        <f>SUM(B70:D70)</f>
        <v>4911477000</v>
      </c>
    </row>
    <row r="71" spans="1:11" ht="15" customHeight="1" x14ac:dyDescent="0.25">
      <c r="A71" s="31" t="s">
        <v>46</v>
      </c>
      <c r="B71" s="2">
        <f>+B69-B70</f>
        <v>2386473000</v>
      </c>
      <c r="C71" s="2">
        <f t="shared" ref="C71:D71" si="7">+C69-C70</f>
        <v>727321000</v>
      </c>
      <c r="D71" s="2">
        <f t="shared" si="7"/>
        <v>2128562000</v>
      </c>
      <c r="E71" s="2">
        <f t="shared" ref="E71" si="8">+E69-E70</f>
        <v>2128562000</v>
      </c>
    </row>
    <row r="72" spans="1:11" ht="15" customHeight="1" thickBot="1" x14ac:dyDescent="0.3">
      <c r="A72" s="3"/>
      <c r="B72" s="3"/>
      <c r="C72" s="3"/>
      <c r="D72" s="3"/>
      <c r="E72" s="3"/>
      <c r="F72" s="14"/>
      <c r="G72" s="14"/>
      <c r="H72" s="14"/>
      <c r="I72" s="14"/>
      <c r="J72" s="14"/>
      <c r="K72" s="14"/>
    </row>
    <row r="73" spans="1:11" ht="15" customHeight="1" thickTop="1" x14ac:dyDescent="0.25">
      <c r="A73" s="2" t="s">
        <v>66</v>
      </c>
    </row>
    <row r="76" spans="1:11" x14ac:dyDescent="0.25">
      <c r="A76" s="1" t="s">
        <v>85</v>
      </c>
    </row>
    <row r="79" spans="1:11" x14ac:dyDescent="0.25">
      <c r="A79" s="2"/>
    </row>
    <row r="81" spans="1:12" s="1" customFormat="1" ht="18" customHeight="1" x14ac:dyDescent="0.25">
      <c r="A81" s="30"/>
      <c r="B81" s="2"/>
      <c r="C81" s="2"/>
      <c r="D81" s="2"/>
      <c r="E81" s="2"/>
      <c r="F81" s="2"/>
      <c r="G81" s="2"/>
      <c r="H81" s="2"/>
      <c r="I81" s="2"/>
      <c r="J81" s="2"/>
      <c r="K81" s="2"/>
      <c r="L81" s="2"/>
    </row>
    <row r="82" spans="1:12" x14ac:dyDescent="0.25">
      <c r="A82" s="30"/>
    </row>
    <row r="83" spans="1:12" x14ac:dyDescent="0.25">
      <c r="A83" s="30"/>
    </row>
    <row r="87" spans="1:12" s="1" customFormat="1" ht="15" customHeight="1" x14ac:dyDescent="0.25">
      <c r="B87" s="2"/>
      <c r="C87" s="2"/>
      <c r="D87" s="2"/>
      <c r="E87" s="2"/>
      <c r="F87" s="2"/>
      <c r="G87" s="2"/>
      <c r="H87" s="2"/>
      <c r="I87" s="2"/>
      <c r="J87" s="2"/>
      <c r="K87" s="2"/>
      <c r="L87" s="2"/>
    </row>
    <row r="88" spans="1:12" s="1" customFormat="1" ht="15" customHeight="1" x14ac:dyDescent="0.25">
      <c r="B88" s="2"/>
      <c r="C88" s="2"/>
      <c r="D88" s="2"/>
      <c r="E88" s="2"/>
      <c r="F88" s="2"/>
      <c r="G88" s="2"/>
      <c r="H88" s="2"/>
      <c r="I88" s="2"/>
      <c r="J88" s="2"/>
      <c r="K88" s="2"/>
      <c r="L88" s="2"/>
    </row>
    <row r="89" spans="1:12" s="1" customFormat="1" ht="15" customHeight="1" x14ac:dyDescent="0.25">
      <c r="B89" s="2"/>
      <c r="C89" s="2"/>
      <c r="D89" s="2"/>
      <c r="E89" s="2"/>
      <c r="F89" s="2"/>
      <c r="G89" s="2"/>
      <c r="H89" s="2"/>
      <c r="I89" s="2"/>
      <c r="J89" s="2"/>
      <c r="K89" s="2"/>
      <c r="L89" s="2"/>
    </row>
    <row r="90" spans="1:12" s="1" customFormat="1" ht="15" customHeight="1" x14ac:dyDescent="0.25">
      <c r="B90" s="2"/>
      <c r="C90" s="2"/>
      <c r="D90" s="2"/>
      <c r="E90" s="2"/>
      <c r="F90" s="2"/>
      <c r="G90" s="2"/>
      <c r="H90" s="2"/>
      <c r="I90" s="2"/>
      <c r="J90" s="2"/>
      <c r="K90" s="2"/>
      <c r="L90" s="2"/>
    </row>
    <row r="91" spans="1:12" s="1" customFormat="1" ht="15" customHeight="1" x14ac:dyDescent="0.25">
      <c r="B91" s="2"/>
      <c r="C91" s="2"/>
      <c r="D91" s="2"/>
      <c r="E91" s="2"/>
      <c r="F91" s="2"/>
      <c r="G91" s="2"/>
      <c r="H91" s="2"/>
      <c r="I91" s="2"/>
      <c r="J91" s="2"/>
      <c r="K91" s="2"/>
      <c r="L91" s="2"/>
    </row>
    <row r="93" spans="1:12" ht="15" customHeight="1" x14ac:dyDescent="0.25">
      <c r="A93" s="2"/>
    </row>
  </sheetData>
  <mergeCells count="15">
    <mergeCell ref="A47:E47"/>
    <mergeCell ref="A1:F1"/>
    <mergeCell ref="A8:F8"/>
    <mergeCell ref="A9:F9"/>
    <mergeCell ref="A28:F28"/>
    <mergeCell ref="A31:E31"/>
    <mergeCell ref="A32:E32"/>
    <mergeCell ref="A33:E33"/>
    <mergeCell ref="A29:F29"/>
    <mergeCell ref="A30:F30"/>
    <mergeCell ref="A48:E48"/>
    <mergeCell ref="A49:E49"/>
    <mergeCell ref="A61:E61"/>
    <mergeCell ref="A62:E62"/>
    <mergeCell ref="A63:E63"/>
  </mergeCells>
  <pageMargins left="0.7" right="0.7" top="0.75" bottom="0.75" header="0.3" footer="0.3"/>
  <pageSetup paperSize="9" orientation="portrait" r:id="rId1"/>
  <ignoredErrors>
    <ignoredError sqref="E6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topLeftCell="D1" zoomScale="80" zoomScaleNormal="80" workbookViewId="0">
      <selection activeCell="G16" sqref="G16"/>
    </sheetView>
  </sheetViews>
  <sheetFormatPr baseColWidth="10" defaultColWidth="11.42578125" defaultRowHeight="15" x14ac:dyDescent="0.25"/>
  <cols>
    <col min="1" max="1" width="53.85546875" style="1" customWidth="1"/>
    <col min="2" max="2" width="31.28515625" style="2" bestFit="1" customWidth="1"/>
    <col min="3" max="3" width="21.5703125" style="2" customWidth="1"/>
    <col min="4" max="4" width="22.140625" style="2" customWidth="1"/>
    <col min="5" max="5" width="20.42578125" style="2" customWidth="1"/>
    <col min="6" max="14" width="16.7109375" style="2" customWidth="1"/>
    <col min="15" max="15" width="14.42578125" style="2" customWidth="1"/>
    <col min="16" max="16384" width="11.42578125" style="2"/>
  </cols>
  <sheetData>
    <row r="1" spans="1:35" ht="15" customHeight="1" x14ac:dyDescent="0.25">
      <c r="A1" s="49" t="s">
        <v>1</v>
      </c>
      <c r="B1" s="49"/>
      <c r="C1" s="49"/>
      <c r="D1" s="49"/>
      <c r="E1" s="49"/>
      <c r="F1" s="49"/>
    </row>
    <row r="2" spans="1:35" ht="15" customHeight="1" x14ac:dyDescent="0.25">
      <c r="A2" s="4" t="s">
        <v>38</v>
      </c>
      <c r="B2" s="5" t="s">
        <v>37</v>
      </c>
      <c r="C2" s="5"/>
      <c r="D2" s="5"/>
      <c r="E2" s="5"/>
      <c r="F2" s="5"/>
    </row>
    <row r="3" spans="1:35" ht="15" customHeight="1" x14ac:dyDescent="0.25">
      <c r="A3" s="4" t="s">
        <v>39</v>
      </c>
      <c r="B3" s="5" t="s">
        <v>40</v>
      </c>
      <c r="C3" s="5"/>
      <c r="D3" s="5"/>
      <c r="E3" s="5"/>
      <c r="F3" s="5"/>
    </row>
    <row r="4" spans="1:35" ht="15" customHeight="1" x14ac:dyDescent="0.25">
      <c r="A4" s="4" t="s">
        <v>41</v>
      </c>
      <c r="B4" s="5" t="s">
        <v>37</v>
      </c>
      <c r="C4" s="5"/>
      <c r="D4" s="5"/>
      <c r="E4" s="5"/>
      <c r="F4" s="5"/>
    </row>
    <row r="5" spans="1:35" ht="15" customHeight="1" x14ac:dyDescent="0.25">
      <c r="A5" s="4" t="s">
        <v>42</v>
      </c>
      <c r="B5" s="5" t="s">
        <v>57</v>
      </c>
      <c r="C5" s="5"/>
      <c r="D5" s="5"/>
      <c r="E5" s="5"/>
      <c r="F5" s="5"/>
    </row>
    <row r="6" spans="1:35" ht="15" customHeight="1" x14ac:dyDescent="0.25">
      <c r="A6" s="4"/>
      <c r="B6" s="6"/>
      <c r="C6" s="7"/>
      <c r="D6" s="8"/>
      <c r="E6" s="8"/>
      <c r="F6" s="8"/>
    </row>
    <row r="7" spans="1:35" ht="15" customHeight="1"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30</v>
      </c>
      <c r="D11" s="12" t="s">
        <v>31</v>
      </c>
      <c r="E11" s="12" t="s">
        <v>32</v>
      </c>
      <c r="F11" s="12" t="s">
        <v>33</v>
      </c>
      <c r="G11" s="12" t="s">
        <v>84</v>
      </c>
    </row>
    <row r="12" spans="1:35" s="8" customFormat="1" ht="15" customHeight="1" x14ac:dyDescent="0.25">
      <c r="A12" s="1"/>
      <c r="B12" s="2"/>
      <c r="C12" s="22"/>
      <c r="D12" s="22"/>
      <c r="E12" s="22"/>
      <c r="F12" s="22"/>
      <c r="G12" s="22"/>
    </row>
    <row r="13" spans="1:35" s="24" customFormat="1" ht="15" customHeight="1" x14ac:dyDescent="0.25">
      <c r="A13" s="1" t="s">
        <v>59</v>
      </c>
      <c r="B13" s="2" t="s">
        <v>47</v>
      </c>
      <c r="C13" s="23">
        <v>0</v>
      </c>
      <c r="D13" s="23">
        <v>0</v>
      </c>
      <c r="E13" s="23">
        <v>0</v>
      </c>
      <c r="F13" s="23">
        <f>SUM(C13:E13)</f>
        <v>0</v>
      </c>
      <c r="G13" s="23"/>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v>82244</v>
      </c>
      <c r="D14" s="37">
        <v>0</v>
      </c>
      <c r="E14" s="37">
        <v>161239</v>
      </c>
      <c r="F14" s="37">
        <f t="shared" ref="F14:F22" si="0">SUM(C14:E14)</f>
        <v>243483</v>
      </c>
      <c r="G14" s="37">
        <f>AVERAGE(C14:E14)</f>
        <v>81161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v>0</v>
      </c>
      <c r="D15" s="23">
        <v>3</v>
      </c>
      <c r="E15" s="23">
        <v>0</v>
      </c>
      <c r="F15" s="23">
        <f t="shared" si="0"/>
        <v>3</v>
      </c>
      <c r="G15" s="2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v>54</v>
      </c>
      <c r="D16" s="37">
        <v>0</v>
      </c>
      <c r="E16" s="37">
        <v>112</v>
      </c>
      <c r="F16" s="37">
        <f t="shared" si="0"/>
        <v>166</v>
      </c>
      <c r="G16" s="37">
        <f t="shared" ref="G16:G24" si="1">AVERAGE(C16:E16)</f>
        <v>55.333333333333336</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v>13</v>
      </c>
      <c r="D17" s="23">
        <v>0</v>
      </c>
      <c r="E17" s="23">
        <v>0</v>
      </c>
      <c r="F17" s="23">
        <f t="shared" si="0"/>
        <v>13</v>
      </c>
      <c r="G17" s="2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v>2555</v>
      </c>
      <c r="D18" s="37">
        <v>0</v>
      </c>
      <c r="E18" s="37">
        <v>5006</v>
      </c>
      <c r="F18" s="37">
        <f t="shared" si="0"/>
        <v>7561</v>
      </c>
      <c r="G18" s="37">
        <f t="shared" si="1"/>
        <v>2520.3333333333335</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v>0</v>
      </c>
      <c r="D19" s="23">
        <v>0</v>
      </c>
      <c r="E19" s="23">
        <v>0</v>
      </c>
      <c r="F19" s="23">
        <f t="shared" si="0"/>
        <v>0</v>
      </c>
      <c r="G19" s="2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v>343</v>
      </c>
      <c r="D20" s="37">
        <v>0</v>
      </c>
      <c r="E20" s="37">
        <v>652</v>
      </c>
      <c r="F20" s="37">
        <f t="shared" si="0"/>
        <v>995</v>
      </c>
      <c r="G20" s="37">
        <f t="shared" si="1"/>
        <v>331.66666666666669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v>111</v>
      </c>
      <c r="D21" s="23">
        <v>62</v>
      </c>
      <c r="E21" s="23"/>
      <c r="F21" s="23">
        <f t="shared" si="0"/>
        <v>173</v>
      </c>
      <c r="G21" s="23"/>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v>1626</v>
      </c>
      <c r="D22" s="37">
        <v>0</v>
      </c>
      <c r="E22" s="37">
        <v>3370</v>
      </c>
      <c r="F22" s="37">
        <f t="shared" si="0"/>
        <v>4996</v>
      </c>
      <c r="G22" s="37">
        <f t="shared" si="1"/>
        <v>1665.3333333333333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+C13+C15+C17+C19+C21</f>
        <v>124</v>
      </c>
      <c r="D23" s="3">
        <f t="shared" ref="D23:F24" si="2">+D13+D15+D17+D19+D21</f>
        <v>65</v>
      </c>
      <c r="E23" s="3">
        <f t="shared" si="2"/>
        <v>0</v>
      </c>
      <c r="F23" s="3">
        <f t="shared" si="2"/>
        <v>189</v>
      </c>
      <c r="G23" s="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+C14+C16+C18+C20+C22</f>
        <v>86822</v>
      </c>
      <c r="D24" s="3">
        <f t="shared" si="2"/>
        <v>0</v>
      </c>
      <c r="E24" s="3">
        <f t="shared" si="2"/>
        <v>170379</v>
      </c>
      <c r="F24" s="3">
        <f t="shared" si="2"/>
        <v>257201</v>
      </c>
      <c r="G24" s="3">
        <f t="shared" si="1"/>
        <v>85733.666666666672</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53</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29.25" customHeight="1" x14ac:dyDescent="0.25">
      <c r="A29" s="50" t="s">
        <v>51</v>
      </c>
      <c r="B29" s="50"/>
      <c r="C29" s="50"/>
      <c r="D29" s="50"/>
      <c r="E29" s="50"/>
      <c r="F29" s="50"/>
    </row>
    <row r="30" spans="1:35" ht="15" customHeight="1" x14ac:dyDescent="0.25"/>
    <row r="31" spans="1:35" ht="15" customHeight="1" x14ac:dyDescent="0.25">
      <c r="A31" s="51" t="s">
        <v>11</v>
      </c>
      <c r="B31" s="51"/>
      <c r="C31" s="51"/>
      <c r="D31" s="51"/>
      <c r="E31" s="51"/>
    </row>
    <row r="32" spans="1:35" ht="15" customHeight="1" x14ac:dyDescent="0.25">
      <c r="A32" s="49" t="s">
        <v>12</v>
      </c>
      <c r="B32" s="49"/>
      <c r="C32" s="49"/>
      <c r="D32" s="49"/>
      <c r="E32" s="49"/>
    </row>
    <row r="33" spans="1:14" ht="15" customHeight="1" x14ac:dyDescent="0.25">
      <c r="A33" s="49" t="s">
        <v>13</v>
      </c>
      <c r="B33" s="49"/>
      <c r="C33" s="49"/>
      <c r="D33" s="49"/>
      <c r="E33" s="49"/>
    </row>
    <row r="34" spans="1:14" ht="15" customHeight="1" x14ac:dyDescent="0.25"/>
    <row r="35" spans="1:14" ht="15" customHeight="1" thickBot="1" x14ac:dyDescent="0.3">
      <c r="A35" s="11" t="s">
        <v>43</v>
      </c>
      <c r="B35" s="12" t="s">
        <v>30</v>
      </c>
      <c r="C35" s="12" t="s">
        <v>31</v>
      </c>
      <c r="D35" s="12" t="s">
        <v>32</v>
      </c>
      <c r="E35" s="12" t="s">
        <v>33</v>
      </c>
    </row>
    <row r="36" spans="1:14" ht="15" customHeight="1" x14ac:dyDescent="0.25">
      <c r="A36" s="10"/>
      <c r="B36" s="10"/>
      <c r="C36" s="10"/>
      <c r="D36" s="10"/>
      <c r="E36" s="10"/>
    </row>
    <row r="37" spans="1:14" ht="15" customHeight="1" x14ac:dyDescent="0.25">
      <c r="A37" s="10" t="s">
        <v>59</v>
      </c>
      <c r="B37" s="27">
        <v>1398148000</v>
      </c>
      <c r="C37" s="27">
        <v>0</v>
      </c>
      <c r="D37" s="27">
        <v>2741063000</v>
      </c>
      <c r="E37" s="27">
        <f>SUM(B37:D37)</f>
        <v>4139211000</v>
      </c>
      <c r="F37" s="1"/>
    </row>
    <row r="38" spans="1:14" ht="15" customHeight="1" x14ac:dyDescent="0.25">
      <c r="A38" s="10" t="s">
        <v>60</v>
      </c>
      <c r="B38" s="27">
        <v>3240000</v>
      </c>
      <c r="C38" s="27">
        <v>0</v>
      </c>
      <c r="D38" s="27">
        <v>6720000</v>
      </c>
      <c r="E38" s="27">
        <f t="shared" ref="E38:E41" si="3">SUM(B38:D38)</f>
        <v>9960000</v>
      </c>
      <c r="F38" s="1"/>
    </row>
    <row r="39" spans="1:14" ht="15" customHeight="1" x14ac:dyDescent="0.25">
      <c r="A39" s="10" t="s">
        <v>61</v>
      </c>
      <c r="B39" s="27">
        <v>102200000</v>
      </c>
      <c r="C39" s="27">
        <v>0</v>
      </c>
      <c r="D39" s="27">
        <v>200240000</v>
      </c>
      <c r="E39" s="27">
        <f t="shared" si="3"/>
        <v>302440000</v>
      </c>
      <c r="F39" s="1"/>
    </row>
    <row r="40" spans="1:14" ht="15" customHeight="1" x14ac:dyDescent="0.25">
      <c r="A40" s="34" t="s">
        <v>62</v>
      </c>
      <c r="B40" s="27">
        <v>26240000</v>
      </c>
      <c r="C40" s="27">
        <v>0</v>
      </c>
      <c r="D40" s="27">
        <v>49910000</v>
      </c>
      <c r="E40" s="27">
        <f t="shared" si="3"/>
        <v>76150000</v>
      </c>
      <c r="F40" s="1"/>
    </row>
    <row r="41" spans="1:14" ht="15" customHeight="1" x14ac:dyDescent="0.25">
      <c r="A41" s="35" t="s">
        <v>49</v>
      </c>
      <c r="B41" s="27">
        <v>120930000</v>
      </c>
      <c r="C41" s="27">
        <v>0</v>
      </c>
      <c r="D41" s="27">
        <v>250820000</v>
      </c>
      <c r="E41" s="27">
        <f t="shared" si="3"/>
        <v>371750000</v>
      </c>
      <c r="F41" s="1"/>
    </row>
    <row r="42" spans="1:14" ht="15" customHeight="1" thickBot="1" x14ac:dyDescent="0.3">
      <c r="A42" s="13" t="s">
        <v>14</v>
      </c>
      <c r="B42" s="28">
        <f>+SUM(B37:B41)</f>
        <v>1650758000</v>
      </c>
      <c r="C42" s="28">
        <f>+SUM(C37:C41)</f>
        <v>0</v>
      </c>
      <c r="D42" s="28">
        <f>+SUM(D37:D41)</f>
        <v>3248753000</v>
      </c>
      <c r="E42" s="28">
        <f>SUM(E37:E41)</f>
        <v>4899511000</v>
      </c>
      <c r="F42" s="45"/>
    </row>
    <row r="43" spans="1:14" ht="15" customHeight="1" thickTop="1" x14ac:dyDescent="0.25">
      <c r="A43" s="2" t="s">
        <v>63</v>
      </c>
    </row>
    <row r="44" spans="1:14" ht="15" customHeight="1" x14ac:dyDescent="0.25">
      <c r="A44" s="2"/>
    </row>
    <row r="45" spans="1:14" ht="15" customHeight="1" x14ac:dyDescent="0.25">
      <c r="A45" s="2"/>
    </row>
    <row r="47" spans="1:14" ht="15" customHeight="1" x14ac:dyDescent="0.25">
      <c r="A47" s="49" t="s">
        <v>15</v>
      </c>
      <c r="B47" s="49"/>
      <c r="C47" s="49"/>
      <c r="D47" s="49"/>
      <c r="E47" s="49"/>
      <c r="F47" s="19"/>
      <c r="G47" s="19"/>
      <c r="H47" s="19"/>
      <c r="I47" s="19"/>
      <c r="J47" s="19"/>
      <c r="K47" s="19"/>
      <c r="L47" s="19"/>
      <c r="M47" s="19"/>
      <c r="N47" s="19"/>
    </row>
    <row r="48" spans="1:14" ht="15" customHeight="1" x14ac:dyDescent="0.25">
      <c r="A48" s="49" t="s">
        <v>12</v>
      </c>
      <c r="B48" s="49"/>
      <c r="C48" s="49"/>
      <c r="D48" s="49"/>
      <c r="E48" s="49"/>
      <c r="F48" s="19"/>
      <c r="G48" s="19"/>
      <c r="H48" s="19"/>
      <c r="I48" s="19"/>
      <c r="J48" s="19"/>
      <c r="K48" s="19"/>
      <c r="L48" s="19"/>
      <c r="M48" s="19"/>
      <c r="N48" s="19"/>
    </row>
    <row r="49" spans="1:14" ht="15" customHeight="1" x14ac:dyDescent="0.25">
      <c r="A49" s="49" t="s">
        <v>13</v>
      </c>
      <c r="B49" s="49"/>
      <c r="C49" s="49"/>
      <c r="D49" s="49"/>
      <c r="E49" s="49"/>
      <c r="F49" s="18"/>
      <c r="G49" s="18"/>
      <c r="H49" s="18"/>
      <c r="I49" s="18"/>
      <c r="J49" s="18"/>
      <c r="K49" s="18"/>
      <c r="L49" s="18"/>
      <c r="M49" s="18"/>
      <c r="N49" s="18"/>
    </row>
    <row r="50" spans="1:14" ht="15" customHeight="1" x14ac:dyDescent="0.25"/>
    <row r="51" spans="1:14" ht="15" customHeight="1" thickBot="1" x14ac:dyDescent="0.3">
      <c r="A51" s="11" t="s">
        <v>16</v>
      </c>
      <c r="B51" s="12" t="s">
        <v>30</v>
      </c>
      <c r="C51" s="12" t="s">
        <v>31</v>
      </c>
      <c r="D51" s="12" t="s">
        <v>32</v>
      </c>
      <c r="E51" s="12" t="s">
        <v>33</v>
      </c>
      <c r="F51" s="20"/>
      <c r="G51" s="20"/>
      <c r="H51" s="20"/>
      <c r="I51" s="20"/>
      <c r="J51" s="20"/>
      <c r="K51" s="20"/>
      <c r="L51" s="20"/>
      <c r="M51" s="20"/>
      <c r="N51" s="20"/>
    </row>
    <row r="53" spans="1:14" ht="15" customHeight="1" x14ac:dyDescent="0.25">
      <c r="A53" s="21" t="s">
        <v>17</v>
      </c>
      <c r="B53" s="2">
        <v>1650758000</v>
      </c>
      <c r="C53" s="2">
        <v>0</v>
      </c>
      <c r="D53" s="2">
        <v>3248753000</v>
      </c>
      <c r="E53" s="2">
        <f>SUM(B53:D53)</f>
        <v>4899511000</v>
      </c>
    </row>
    <row r="54" spans="1:14" ht="15" customHeight="1" x14ac:dyDescent="0.25">
      <c r="A54" s="21"/>
    </row>
    <row r="57" spans="1:14" ht="15" customHeight="1" thickBot="1" x14ac:dyDescent="0.3">
      <c r="A57" s="13" t="s">
        <v>14</v>
      </c>
      <c r="B57" s="3">
        <f>B53</f>
        <v>1650758000</v>
      </c>
      <c r="C57" s="3">
        <f t="shared" ref="C57:E57" si="4">C53</f>
        <v>0</v>
      </c>
      <c r="D57" s="3">
        <f t="shared" si="4"/>
        <v>3248753000</v>
      </c>
      <c r="E57" s="3">
        <f t="shared" si="4"/>
        <v>4899511000</v>
      </c>
      <c r="G57" s="14"/>
      <c r="H57" s="14"/>
      <c r="I57" s="14"/>
      <c r="J57" s="14"/>
      <c r="K57" s="14"/>
      <c r="L57" s="14"/>
      <c r="M57" s="14"/>
      <c r="N57" s="14"/>
    </row>
    <row r="58" spans="1:14" ht="15" customHeight="1" thickTop="1" x14ac:dyDescent="0.25">
      <c r="A58" s="2" t="s">
        <v>67</v>
      </c>
    </row>
    <row r="59" spans="1:14" ht="15" customHeight="1" x14ac:dyDescent="0.25"/>
    <row r="61" spans="1:14" ht="15" customHeight="1" x14ac:dyDescent="0.25">
      <c r="A61" s="49" t="s">
        <v>18</v>
      </c>
      <c r="B61" s="49"/>
      <c r="C61" s="49"/>
      <c r="D61" s="49"/>
      <c r="E61" s="49"/>
      <c r="F61" s="19"/>
      <c r="G61" s="19"/>
      <c r="H61" s="19"/>
      <c r="I61" s="19"/>
      <c r="J61" s="19"/>
      <c r="K61" s="19"/>
      <c r="L61" s="19"/>
      <c r="M61" s="19"/>
      <c r="N61" s="19"/>
    </row>
    <row r="62" spans="1:14" ht="15" customHeight="1" x14ac:dyDescent="0.25">
      <c r="A62" s="49" t="s">
        <v>19</v>
      </c>
      <c r="B62" s="49"/>
      <c r="C62" s="49"/>
      <c r="D62" s="49"/>
      <c r="E62" s="49"/>
    </row>
    <row r="63" spans="1:14" ht="15" customHeight="1" x14ac:dyDescent="0.25">
      <c r="A63" s="49" t="s">
        <v>13</v>
      </c>
      <c r="B63" s="49"/>
      <c r="C63" s="49"/>
      <c r="D63" s="49"/>
      <c r="E63" s="49"/>
      <c r="F63" s="18"/>
      <c r="G63" s="18"/>
      <c r="H63" s="18"/>
      <c r="I63" s="18"/>
      <c r="J63" s="18"/>
      <c r="K63" s="18"/>
      <c r="L63" s="18"/>
      <c r="M63" s="18"/>
      <c r="N63" s="18"/>
    </row>
    <row r="65" spans="1:14" ht="15.75" thickBot="1" x14ac:dyDescent="0.3">
      <c r="A65" s="11" t="s">
        <v>16</v>
      </c>
      <c r="B65" s="12" t="s">
        <v>30</v>
      </c>
      <c r="C65" s="12" t="s">
        <v>31</v>
      </c>
      <c r="D65" s="12" t="s">
        <v>32</v>
      </c>
      <c r="E65" s="12" t="s">
        <v>33</v>
      </c>
      <c r="F65" s="20"/>
      <c r="G65" s="20"/>
      <c r="H65" s="20"/>
      <c r="I65" s="20"/>
      <c r="J65" s="20"/>
      <c r="K65" s="20"/>
      <c r="L65" s="20"/>
      <c r="M65" s="20"/>
      <c r="N65" s="20"/>
    </row>
    <row r="67" spans="1:14" ht="15" customHeight="1" x14ac:dyDescent="0.25">
      <c r="A67" s="31" t="s">
        <v>44</v>
      </c>
      <c r="B67" s="2">
        <f>'3T'!E71</f>
        <v>2128562000</v>
      </c>
      <c r="C67" s="2">
        <f>+B71</f>
        <v>468810000</v>
      </c>
      <c r="D67" s="2">
        <f>+C71</f>
        <v>4015334843.6999998</v>
      </c>
      <c r="E67" s="2">
        <f>B67</f>
        <v>2128562000</v>
      </c>
    </row>
    <row r="68" spans="1:14" ht="15" customHeight="1" x14ac:dyDescent="0.25">
      <c r="A68" s="31" t="s">
        <v>20</v>
      </c>
      <c r="B68" s="2">
        <v>0</v>
      </c>
      <c r="C68" s="2">
        <v>3574864843.6999998</v>
      </c>
      <c r="D68" s="2">
        <v>281698829.73000002</v>
      </c>
      <c r="E68" s="2">
        <f>SUM(B68:D68)</f>
        <v>3856563673.4299998</v>
      </c>
      <c r="G68" s="32"/>
      <c r="H68" s="32"/>
      <c r="I68" s="32"/>
    </row>
    <row r="69" spans="1:14" ht="15" customHeight="1" x14ac:dyDescent="0.25">
      <c r="A69" s="31" t="s">
        <v>45</v>
      </c>
      <c r="B69" s="2">
        <f>+B67+B68</f>
        <v>2128562000</v>
      </c>
      <c r="C69" s="2">
        <f t="shared" ref="C69:D69" si="5">+C67+C68</f>
        <v>4043674843.6999998</v>
      </c>
      <c r="D69" s="2">
        <f t="shared" si="5"/>
        <v>4297033673.4300003</v>
      </c>
      <c r="E69" s="2">
        <f>+E67+E68</f>
        <v>5985125673.4300003</v>
      </c>
    </row>
    <row r="70" spans="1:14" ht="15" customHeight="1" x14ac:dyDescent="0.25">
      <c r="A70" s="31" t="s">
        <v>21</v>
      </c>
      <c r="B70" s="2">
        <v>1659752000</v>
      </c>
      <c r="C70" s="2">
        <v>28340000</v>
      </c>
      <c r="D70" s="2">
        <v>3266306000</v>
      </c>
      <c r="E70" s="1">
        <f>SUM(B70:D70)</f>
        <v>4954398000</v>
      </c>
      <c r="F70" s="48" t="s">
        <v>82</v>
      </c>
    </row>
    <row r="71" spans="1:14" ht="15" customHeight="1" x14ac:dyDescent="0.25">
      <c r="A71" s="31" t="s">
        <v>46</v>
      </c>
      <c r="B71" s="2">
        <f>+B69-B70</f>
        <v>468810000</v>
      </c>
      <c r="C71" s="2">
        <f>+C69-C70</f>
        <v>4015334843.6999998</v>
      </c>
      <c r="D71" s="2">
        <f>+D69-D70</f>
        <v>1030727673.4300003</v>
      </c>
      <c r="E71" s="2">
        <f t="shared" ref="E71" si="6">+E69-E70</f>
        <v>1030727673.4300003</v>
      </c>
      <c r="F71" s="45"/>
    </row>
    <row r="72" spans="1:14" ht="15" customHeight="1" thickBot="1" x14ac:dyDescent="0.3">
      <c r="A72" s="3"/>
      <c r="B72" s="3"/>
      <c r="C72" s="3"/>
      <c r="D72" s="3"/>
      <c r="E72" s="3"/>
      <c r="F72" s="14"/>
      <c r="G72" s="14"/>
      <c r="H72" s="14"/>
      <c r="I72" s="14"/>
      <c r="J72" s="14"/>
      <c r="K72" s="14"/>
      <c r="L72" s="14"/>
      <c r="M72" s="14"/>
      <c r="N72" s="14"/>
    </row>
    <row r="73" spans="1:14" ht="15" customHeight="1" thickTop="1" x14ac:dyDescent="0.25">
      <c r="A73" s="2" t="s">
        <v>67</v>
      </c>
    </row>
    <row r="76" spans="1:14" x14ac:dyDescent="0.25">
      <c r="A76" s="1" t="s">
        <v>85</v>
      </c>
    </row>
    <row r="77" spans="1:14" x14ac:dyDescent="0.25">
      <c r="A77" s="1" t="s">
        <v>70</v>
      </c>
    </row>
    <row r="78" spans="1:14" x14ac:dyDescent="0.25">
      <c r="A78" s="16" t="s">
        <v>75</v>
      </c>
    </row>
    <row r="79" spans="1:14" x14ac:dyDescent="0.25">
      <c r="A79" s="16" t="s">
        <v>76</v>
      </c>
    </row>
    <row r="80" spans="1:14" x14ac:dyDescent="0.25">
      <c r="A80" s="16" t="s">
        <v>77</v>
      </c>
    </row>
    <row r="81" spans="1:1" ht="18" customHeight="1" x14ac:dyDescent="0.25">
      <c r="A81" s="16" t="s">
        <v>78</v>
      </c>
    </row>
    <row r="82" spans="1:1" x14ac:dyDescent="0.25">
      <c r="A82" s="30"/>
    </row>
    <row r="83" spans="1:1" x14ac:dyDescent="0.25">
      <c r="A83" s="30"/>
    </row>
    <row r="87" spans="1:1" ht="15" customHeight="1" x14ac:dyDescent="0.25">
      <c r="A87" s="2"/>
    </row>
    <row r="88" spans="1:1" ht="15" customHeight="1" x14ac:dyDescent="0.25">
      <c r="A88" s="2"/>
    </row>
    <row r="89" spans="1:1" ht="15" customHeight="1" x14ac:dyDescent="0.25">
      <c r="A89" s="2"/>
    </row>
    <row r="90" spans="1:1" ht="15" customHeight="1" x14ac:dyDescent="0.25"/>
    <row r="91" spans="1:1" ht="15" customHeight="1" x14ac:dyDescent="0.25"/>
    <row r="93" spans="1:1" ht="15" customHeight="1" x14ac:dyDescent="0.25">
      <c r="A93"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topLeftCell="C1" workbookViewId="0">
      <selection activeCell="A76" sqref="A76"/>
    </sheetView>
  </sheetViews>
  <sheetFormatPr baseColWidth="10" defaultColWidth="11.42578125" defaultRowHeight="15" x14ac:dyDescent="0.25"/>
  <cols>
    <col min="1" max="1" width="53.85546875" style="1" customWidth="1"/>
    <col min="2" max="2" width="31.28515625" style="2" bestFit="1" customWidth="1"/>
    <col min="3" max="5" width="16.7109375" style="2" bestFit="1" customWidth="1"/>
    <col min="6" max="6" width="17.85546875" style="2" bestFit="1" customWidth="1"/>
    <col min="7" max="14" width="16.7109375" style="2" customWidth="1"/>
    <col min="15" max="15" width="14.42578125" style="2" customWidth="1"/>
    <col min="16" max="16384" width="11.42578125" style="2"/>
  </cols>
  <sheetData>
    <row r="1" spans="1:34" x14ac:dyDescent="0.25">
      <c r="A1" s="49" t="s">
        <v>1</v>
      </c>
      <c r="B1" s="49"/>
      <c r="C1" s="49"/>
      <c r="D1" s="49"/>
      <c r="E1" s="49"/>
      <c r="F1" s="49"/>
    </row>
    <row r="2" spans="1:34" x14ac:dyDescent="0.25">
      <c r="A2" s="4" t="s">
        <v>38</v>
      </c>
      <c r="B2" s="5" t="s">
        <v>37</v>
      </c>
      <c r="C2" s="5"/>
      <c r="D2" s="5"/>
      <c r="E2" s="5"/>
      <c r="F2" s="5"/>
    </row>
    <row r="3" spans="1:34" x14ac:dyDescent="0.25">
      <c r="A3" s="4" t="s">
        <v>39</v>
      </c>
      <c r="B3" s="5" t="s">
        <v>40</v>
      </c>
      <c r="C3" s="5"/>
      <c r="D3" s="5"/>
      <c r="E3" s="5"/>
      <c r="F3" s="5"/>
    </row>
    <row r="4" spans="1:34" x14ac:dyDescent="0.25">
      <c r="A4" s="4" t="s">
        <v>41</v>
      </c>
      <c r="B4" s="5" t="s">
        <v>37</v>
      </c>
      <c r="C4" s="5"/>
      <c r="D4" s="5"/>
      <c r="E4" s="5"/>
      <c r="F4" s="5"/>
    </row>
    <row r="5" spans="1:34" x14ac:dyDescent="0.25">
      <c r="A5" s="4" t="s">
        <v>42</v>
      </c>
      <c r="B5" s="5" t="s">
        <v>58</v>
      </c>
      <c r="C5" s="5"/>
      <c r="D5" s="5"/>
      <c r="E5" s="5"/>
      <c r="F5" s="5"/>
    </row>
    <row r="6" spans="1:34" x14ac:dyDescent="0.25">
      <c r="A6" s="4"/>
      <c r="B6" s="6"/>
      <c r="C6" s="7"/>
      <c r="D6" s="8"/>
      <c r="E6" s="8"/>
      <c r="F6" s="8"/>
    </row>
    <row r="7" spans="1:34" x14ac:dyDescent="0.25">
      <c r="A7" s="9"/>
      <c r="B7" s="8"/>
      <c r="C7" s="8"/>
      <c r="D7" s="8"/>
      <c r="E7" s="8"/>
      <c r="F7" s="8"/>
    </row>
    <row r="8" spans="1:34" ht="15" customHeight="1" x14ac:dyDescent="0.25">
      <c r="A8" s="49" t="s">
        <v>2</v>
      </c>
      <c r="B8" s="49"/>
      <c r="C8" s="49"/>
      <c r="D8" s="49"/>
      <c r="E8" s="49"/>
      <c r="F8" s="49"/>
    </row>
    <row r="9" spans="1:34" ht="15" customHeight="1" x14ac:dyDescent="0.25">
      <c r="A9" s="49" t="s">
        <v>3</v>
      </c>
      <c r="B9" s="49"/>
      <c r="C9" s="49"/>
      <c r="D9" s="49"/>
      <c r="E9" s="49"/>
      <c r="F9" s="49"/>
    </row>
    <row r="10" spans="1:34" ht="15" customHeight="1" x14ac:dyDescent="0.25">
      <c r="B10" s="10"/>
      <c r="C10" s="10"/>
    </row>
    <row r="11" spans="1:34" s="8" customFormat="1" ht="15" customHeight="1" thickBot="1" x14ac:dyDescent="0.3">
      <c r="A11" s="11" t="s">
        <v>43</v>
      </c>
      <c r="B11" s="12" t="s">
        <v>4</v>
      </c>
      <c r="C11" s="12" t="s">
        <v>0</v>
      </c>
      <c r="D11" s="12" t="s">
        <v>25</v>
      </c>
      <c r="E11" s="12" t="s">
        <v>34</v>
      </c>
      <c r="F11" s="12" t="s">
        <v>84</v>
      </c>
    </row>
    <row r="12" spans="1:34" s="8" customFormat="1" ht="15" customHeight="1" x14ac:dyDescent="0.25">
      <c r="A12" s="1"/>
      <c r="B12" s="2"/>
      <c r="C12" s="22"/>
      <c r="D12" s="22"/>
      <c r="E12" s="22"/>
      <c r="F12" s="22"/>
    </row>
    <row r="13" spans="1:34" s="24" customFormat="1" ht="15" customHeight="1" x14ac:dyDescent="0.25">
      <c r="A13" s="1" t="s">
        <v>59</v>
      </c>
      <c r="B13" s="2" t="s">
        <v>47</v>
      </c>
      <c r="C13" s="2">
        <f>'1T'!G13</f>
        <v>0</v>
      </c>
      <c r="D13" s="2">
        <f>'2T'!G13</f>
        <v>0</v>
      </c>
      <c r="E13" s="2">
        <f t="shared" ref="E13:E22" si="0">SUM(C13:D13)</f>
        <v>0</v>
      </c>
      <c r="F13" s="23"/>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1:34" s="24" customFormat="1" ht="15" customHeight="1" x14ac:dyDescent="0.25">
      <c r="A14" s="1"/>
      <c r="B14" s="36" t="s">
        <v>48</v>
      </c>
      <c r="C14" s="37">
        <f>'1T'!G14</f>
        <v>82261.333333333328</v>
      </c>
      <c r="D14" s="37">
        <f>'2T'!G14</f>
        <v>82288</v>
      </c>
      <c r="E14" s="37">
        <f t="shared" si="0"/>
        <v>164549.33333333331</v>
      </c>
      <c r="F14" s="37">
        <f>AVERAGE(C14:D14)</f>
        <v>82274.666666666657</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s="24" customFormat="1" ht="15" customHeight="1" x14ac:dyDescent="0.25">
      <c r="A15" s="1" t="s">
        <v>60</v>
      </c>
      <c r="B15" s="2" t="s">
        <v>47</v>
      </c>
      <c r="C15" s="23">
        <f>'1T'!G15</f>
        <v>0</v>
      </c>
      <c r="D15" s="23">
        <f>'2T'!G15</f>
        <v>0</v>
      </c>
      <c r="E15" s="23">
        <f t="shared" si="0"/>
        <v>0</v>
      </c>
      <c r="F15" s="2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s="24" customFormat="1" ht="15" customHeight="1" x14ac:dyDescent="0.25">
      <c r="A16" s="1"/>
      <c r="B16" s="36" t="s">
        <v>48</v>
      </c>
      <c r="C16" s="37">
        <f>'1T'!G16</f>
        <v>34.333333333333336</v>
      </c>
      <c r="D16" s="37">
        <f>'2T'!G16</f>
        <v>35</v>
      </c>
      <c r="E16" s="37">
        <f t="shared" si="0"/>
        <v>69.333333333333343</v>
      </c>
      <c r="F16" s="37">
        <f>AVERAGE(C16:D16)</f>
        <v>34.666666666666671</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s="24" customFormat="1" ht="15" customHeight="1" x14ac:dyDescent="0.25">
      <c r="A17" s="1" t="s">
        <v>61</v>
      </c>
      <c r="B17" s="2" t="s">
        <v>47</v>
      </c>
      <c r="C17" s="23">
        <f>'1T'!G17</f>
        <v>0</v>
      </c>
      <c r="D17" s="23">
        <f>'2T'!G17</f>
        <v>0</v>
      </c>
      <c r="E17" s="23">
        <f t="shared" si="0"/>
        <v>0</v>
      </c>
      <c r="F17" s="23"/>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s="24" customFormat="1" ht="15" customHeight="1" x14ac:dyDescent="0.25">
      <c r="A18" s="1"/>
      <c r="B18" s="36" t="s">
        <v>48</v>
      </c>
      <c r="C18" s="37">
        <f>'1T'!G18</f>
        <v>1625.3333333333333</v>
      </c>
      <c r="D18" s="37">
        <f>'2T'!G18</f>
        <v>1974</v>
      </c>
      <c r="E18" s="37">
        <f t="shared" si="0"/>
        <v>3599.333333333333</v>
      </c>
      <c r="F18" s="37">
        <f>AVERAGE(C18:D18)</f>
        <v>1799.6666666666665</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1:34" s="24" customFormat="1" ht="15" customHeight="1" x14ac:dyDescent="0.25">
      <c r="A19" s="1" t="s">
        <v>62</v>
      </c>
      <c r="B19" s="2" t="s">
        <v>47</v>
      </c>
      <c r="C19" s="23">
        <f>'1T'!G19</f>
        <v>0</v>
      </c>
      <c r="D19" s="23">
        <f>'2T'!G19</f>
        <v>0</v>
      </c>
      <c r="E19" s="23">
        <f t="shared" si="0"/>
        <v>0</v>
      </c>
      <c r="F19" s="2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s="24" customFormat="1" ht="15" customHeight="1" x14ac:dyDescent="0.25">
      <c r="A20" s="1"/>
      <c r="B20" s="36" t="s">
        <v>48</v>
      </c>
      <c r="C20" s="37">
        <f>'1T'!G20</f>
        <v>142</v>
      </c>
      <c r="D20" s="37">
        <f>'2T'!G20</f>
        <v>425.66666666666669</v>
      </c>
      <c r="E20" s="37">
        <f t="shared" si="0"/>
        <v>567.66666666666674</v>
      </c>
      <c r="F20" s="37">
        <f>AVERAGE(C20:D20)</f>
        <v>283.83333333333337</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s="24" customFormat="1" ht="15" customHeight="1" x14ac:dyDescent="0.25">
      <c r="A21" s="35" t="s">
        <v>49</v>
      </c>
      <c r="B21" s="2" t="s">
        <v>47</v>
      </c>
      <c r="C21" s="23">
        <f>'1T'!G21</f>
        <v>0</v>
      </c>
      <c r="D21" s="23">
        <f>'2T'!G21</f>
        <v>0</v>
      </c>
      <c r="E21" s="23">
        <f t="shared" si="0"/>
        <v>0</v>
      </c>
      <c r="F21" s="2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s="24" customFormat="1" ht="15" customHeight="1" x14ac:dyDescent="0.25">
      <c r="A22" s="35" t="s">
        <v>49</v>
      </c>
      <c r="B22" s="36" t="s">
        <v>48</v>
      </c>
      <c r="C22" s="37">
        <f>'1T'!G22</f>
        <v>21</v>
      </c>
      <c r="D22" s="37">
        <f>'2T'!G22</f>
        <v>2648.6666666666665</v>
      </c>
      <c r="E22" s="37">
        <f t="shared" si="0"/>
        <v>2669.6666666666665</v>
      </c>
      <c r="F22" s="37">
        <f>AVERAGE(C22:D22)</f>
        <v>1334.8333333333333</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s="26" customFormat="1" ht="15.75" thickBot="1" x14ac:dyDescent="0.3">
      <c r="A23" s="13" t="s">
        <v>8</v>
      </c>
      <c r="B23" s="3"/>
      <c r="C23" s="3">
        <f>'1T'!G23</f>
        <v>0</v>
      </c>
      <c r="D23" s="3">
        <f>'2T'!G23</f>
        <v>0</v>
      </c>
      <c r="E23" s="3">
        <f t="shared" ref="E23" si="1">+E13+E15+E17+E19+E21</f>
        <v>0</v>
      </c>
      <c r="F23" s="3"/>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4" s="26" customFormat="1" ht="16.5" thickTop="1" thickBot="1" x14ac:dyDescent="0.3">
      <c r="A24" s="13" t="s">
        <v>9</v>
      </c>
      <c r="B24" s="3"/>
      <c r="C24" s="3">
        <f>'1T'!G24</f>
        <v>84084</v>
      </c>
      <c r="D24" s="3">
        <f>'2T'!G24</f>
        <v>87371.333333333328</v>
      </c>
      <c r="E24" s="3">
        <f t="shared" ref="E24" si="2">+E14+E16+E18+E20+E22</f>
        <v>171455.33333333331</v>
      </c>
      <c r="F24" s="3">
        <f>AVERAGE(C24:D24)</f>
        <v>85727.666666666657</v>
      </c>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8.75" customHeight="1" thickTop="1" x14ac:dyDescent="0.25">
      <c r="A25" s="2" t="s">
        <v>63</v>
      </c>
      <c r="B25" s="14"/>
      <c r="C25" s="14"/>
      <c r="D25" s="14"/>
      <c r="E25" s="14"/>
      <c r="F25" s="14"/>
    </row>
    <row r="26" spans="1:34" ht="15" customHeight="1" x14ac:dyDescent="0.25">
      <c r="A26" s="1" t="s">
        <v>10</v>
      </c>
      <c r="F26" s="15"/>
    </row>
    <row r="27" spans="1:34" ht="15" customHeight="1" x14ac:dyDescent="0.25">
      <c r="A27" s="16" t="s">
        <v>50</v>
      </c>
      <c r="B27" s="17"/>
      <c r="C27" s="17"/>
      <c r="D27" s="17"/>
      <c r="E27" s="17"/>
      <c r="F27" s="17"/>
      <c r="G27" s="17"/>
      <c r="H27" s="17"/>
      <c r="I27" s="17"/>
      <c r="J27" s="17"/>
      <c r="K27" s="17"/>
      <c r="L27" s="17"/>
      <c r="M27" s="17"/>
      <c r="N27" s="17"/>
      <c r="O27" s="17"/>
      <c r="P27" s="17"/>
      <c r="Q27" s="17"/>
      <c r="R27" s="17"/>
      <c r="S27" s="17"/>
    </row>
    <row r="28" spans="1:34" ht="15" customHeight="1" x14ac:dyDescent="0.25">
      <c r="A28" s="50" t="s">
        <v>52</v>
      </c>
      <c r="B28" s="50"/>
      <c r="C28" s="50"/>
      <c r="D28" s="50"/>
      <c r="E28" s="50"/>
      <c r="F28" s="50"/>
      <c r="G28" s="17"/>
      <c r="H28" s="17"/>
      <c r="I28" s="17"/>
      <c r="J28" s="17"/>
      <c r="K28" s="17"/>
      <c r="L28" s="17"/>
      <c r="M28" s="17"/>
      <c r="N28" s="17"/>
      <c r="O28" s="17"/>
      <c r="P28" s="17"/>
      <c r="Q28" s="17"/>
      <c r="R28" s="17"/>
      <c r="S28" s="17"/>
    </row>
    <row r="29" spans="1:34" ht="29.25" customHeight="1" x14ac:dyDescent="0.25">
      <c r="A29" s="50" t="s">
        <v>51</v>
      </c>
      <c r="B29" s="50"/>
      <c r="C29" s="50"/>
      <c r="D29" s="50"/>
      <c r="E29" s="50"/>
      <c r="F29" s="50"/>
    </row>
    <row r="30" spans="1:34" ht="15" customHeight="1" x14ac:dyDescent="0.25"/>
    <row r="31" spans="1:34" ht="15" customHeight="1" x14ac:dyDescent="0.25">
      <c r="A31" s="51" t="s">
        <v>11</v>
      </c>
      <c r="B31" s="51"/>
      <c r="C31" s="51"/>
      <c r="D31" s="51"/>
      <c r="E31" s="51"/>
    </row>
    <row r="32" spans="1:34" ht="15" customHeight="1" x14ac:dyDescent="0.25">
      <c r="A32" s="49" t="s">
        <v>12</v>
      </c>
      <c r="B32" s="49"/>
      <c r="C32" s="49"/>
      <c r="D32" s="49"/>
      <c r="E32" s="49"/>
    </row>
    <row r="33" spans="1:14" ht="15" customHeight="1" x14ac:dyDescent="0.25">
      <c r="A33" s="49" t="s">
        <v>13</v>
      </c>
      <c r="B33" s="49"/>
      <c r="C33" s="49"/>
      <c r="D33" s="49"/>
      <c r="E33" s="49"/>
    </row>
    <row r="34" spans="1:14" ht="15" customHeight="1" x14ac:dyDescent="0.25"/>
    <row r="35" spans="1:14" ht="15" customHeight="1" thickBot="1" x14ac:dyDescent="0.3">
      <c r="A35" s="11" t="s">
        <v>43</v>
      </c>
      <c r="B35" s="12" t="s">
        <v>0</v>
      </c>
      <c r="C35" s="12" t="s">
        <v>25</v>
      </c>
      <c r="D35" s="12" t="s">
        <v>34</v>
      </c>
    </row>
    <row r="36" spans="1:14" ht="15" customHeight="1" x14ac:dyDescent="0.25">
      <c r="A36" s="10"/>
      <c r="B36" s="10"/>
      <c r="C36" s="10"/>
      <c r="D36" s="10"/>
    </row>
    <row r="37" spans="1:14" ht="15" customHeight="1" x14ac:dyDescent="0.25">
      <c r="A37" s="10" t="s">
        <v>59</v>
      </c>
      <c r="B37" s="27">
        <f>'1T'!E37</f>
        <v>4199952000</v>
      </c>
      <c r="C37" s="27">
        <f>'2T'!E37</f>
        <v>4196688000</v>
      </c>
      <c r="D37" s="27">
        <f>SUM(B37:C37)</f>
        <v>8396640000</v>
      </c>
    </row>
    <row r="38" spans="1:14" ht="15" customHeight="1" x14ac:dyDescent="0.25">
      <c r="A38" s="10" t="s">
        <v>60</v>
      </c>
      <c r="B38" s="27">
        <f>'1T'!E38</f>
        <v>6300000</v>
      </c>
      <c r="C38" s="27">
        <f>'2T'!E38</f>
        <v>6300000</v>
      </c>
      <c r="D38" s="27">
        <f t="shared" ref="D38:D41" si="3">SUM(B38:C38)</f>
        <v>12600000</v>
      </c>
    </row>
    <row r="39" spans="1:14" ht="15" customHeight="1" x14ac:dyDescent="0.25">
      <c r="A39" s="10" t="s">
        <v>61</v>
      </c>
      <c r="B39" s="27">
        <f>'1T'!E39</f>
        <v>200400000</v>
      </c>
      <c r="C39" s="27">
        <f>'2T'!E39</f>
        <v>236880000</v>
      </c>
      <c r="D39" s="27">
        <f t="shared" si="3"/>
        <v>437280000</v>
      </c>
    </row>
    <row r="40" spans="1:14" ht="15" customHeight="1" x14ac:dyDescent="0.25">
      <c r="A40" s="34" t="s">
        <v>62</v>
      </c>
      <c r="B40" s="27">
        <f>'1T'!E40</f>
        <v>95850000</v>
      </c>
      <c r="C40" s="27">
        <f>'2T'!E40</f>
        <v>95770000</v>
      </c>
      <c r="D40" s="27">
        <f t="shared" si="3"/>
        <v>191620000</v>
      </c>
    </row>
    <row r="41" spans="1:14" ht="15" customHeight="1" x14ac:dyDescent="0.25">
      <c r="A41" s="35" t="s">
        <v>49</v>
      </c>
      <c r="B41" s="27">
        <f>'1T'!E41</f>
        <v>13770000</v>
      </c>
      <c r="C41" s="27">
        <f>'2T'!E41</f>
        <v>587530000</v>
      </c>
      <c r="D41" s="27">
        <f t="shared" si="3"/>
        <v>601300000</v>
      </c>
    </row>
    <row r="42" spans="1:14" ht="15" customHeight="1" thickBot="1" x14ac:dyDescent="0.3">
      <c r="A42" s="13" t="s">
        <v>14</v>
      </c>
      <c r="B42" s="28">
        <f>SUM(B37:B41)</f>
        <v>4516272000</v>
      </c>
      <c r="C42" s="28">
        <f t="shared" ref="C42:D42" si="4">SUM(C37:C41)</f>
        <v>5123168000</v>
      </c>
      <c r="D42" s="28">
        <f t="shared" si="4"/>
        <v>9639440000</v>
      </c>
    </row>
    <row r="43" spans="1:14" ht="15" customHeight="1" thickTop="1" x14ac:dyDescent="0.25">
      <c r="A43" s="2" t="s">
        <v>63</v>
      </c>
    </row>
    <row r="44" spans="1:14" ht="15" customHeight="1" x14ac:dyDescent="0.25">
      <c r="A44" s="2"/>
    </row>
    <row r="45" spans="1:14" x14ac:dyDescent="0.25">
      <c r="A45" s="2"/>
    </row>
    <row r="47" spans="1:14" x14ac:dyDescent="0.25">
      <c r="A47" s="49" t="s">
        <v>15</v>
      </c>
      <c r="B47" s="49"/>
      <c r="C47" s="49"/>
      <c r="D47" s="49"/>
      <c r="E47" s="49"/>
      <c r="F47" s="19"/>
      <c r="G47" s="19"/>
      <c r="H47" s="19"/>
      <c r="I47" s="19"/>
      <c r="J47" s="19"/>
      <c r="K47" s="19"/>
      <c r="L47" s="19"/>
      <c r="M47" s="19"/>
      <c r="N47" s="19"/>
    </row>
    <row r="48" spans="1:14" x14ac:dyDescent="0.25">
      <c r="A48" s="49" t="s">
        <v>12</v>
      </c>
      <c r="B48" s="49"/>
      <c r="C48" s="49"/>
      <c r="D48" s="49"/>
      <c r="E48" s="49"/>
      <c r="F48" s="19"/>
      <c r="G48" s="19"/>
      <c r="H48" s="19"/>
      <c r="I48" s="19"/>
      <c r="J48" s="19"/>
      <c r="K48" s="19"/>
      <c r="L48" s="19"/>
      <c r="M48" s="19"/>
      <c r="N48" s="19"/>
    </row>
    <row r="49" spans="1:14" x14ac:dyDescent="0.25">
      <c r="A49" s="49" t="s">
        <v>13</v>
      </c>
      <c r="B49" s="49"/>
      <c r="C49" s="49"/>
      <c r="D49" s="49"/>
      <c r="E49" s="49"/>
      <c r="F49" s="18"/>
      <c r="G49" s="18"/>
      <c r="H49" s="18"/>
      <c r="I49" s="18"/>
      <c r="J49" s="18"/>
      <c r="K49" s="18"/>
      <c r="L49" s="18"/>
      <c r="M49" s="18"/>
      <c r="N49" s="18"/>
    </row>
    <row r="51" spans="1:14" ht="15.75" thickBot="1" x14ac:dyDescent="0.3">
      <c r="A51" s="11" t="s">
        <v>16</v>
      </c>
      <c r="B51" s="12" t="s">
        <v>0</v>
      </c>
      <c r="C51" s="12" t="s">
        <v>25</v>
      </c>
      <c r="D51" s="12" t="s">
        <v>34</v>
      </c>
      <c r="E51" s="20"/>
      <c r="F51" s="20"/>
      <c r="G51" s="20"/>
      <c r="H51" s="20"/>
      <c r="I51" s="20"/>
      <c r="J51" s="20"/>
      <c r="K51" s="20"/>
      <c r="L51" s="20"/>
    </row>
    <row r="53" spans="1:14" x14ac:dyDescent="0.25">
      <c r="A53" s="21" t="s">
        <v>17</v>
      </c>
      <c r="B53" s="2">
        <f>'1T'!E57</f>
        <v>4516272000</v>
      </c>
      <c r="C53" s="2">
        <f>'2T'!E57</f>
        <v>5123168000</v>
      </c>
      <c r="D53" s="2">
        <f>SUM(B53:C53)</f>
        <v>9639440000</v>
      </c>
      <c r="E53" s="45"/>
    </row>
    <row r="54" spans="1:14" x14ac:dyDescent="0.25">
      <c r="A54" s="21"/>
    </row>
    <row r="57" spans="1:14" ht="15.75" thickBot="1" x14ac:dyDescent="0.3">
      <c r="A57" s="13" t="s">
        <v>14</v>
      </c>
      <c r="B57" s="3">
        <f>B53</f>
        <v>4516272000</v>
      </c>
      <c r="C57" s="3">
        <f t="shared" ref="C57:D57" si="5">C53</f>
        <v>5123168000</v>
      </c>
      <c r="D57" s="3">
        <f t="shared" si="5"/>
        <v>9639440000</v>
      </c>
      <c r="E57" s="14"/>
      <c r="F57" s="14"/>
      <c r="G57" s="14"/>
      <c r="H57" s="14"/>
      <c r="I57" s="14"/>
      <c r="J57" s="14"/>
      <c r="K57" s="14"/>
      <c r="L57" s="14"/>
    </row>
    <row r="58" spans="1:14" ht="15.75" thickTop="1" x14ac:dyDescent="0.25">
      <c r="A58" s="2" t="s">
        <v>63</v>
      </c>
    </row>
    <row r="61" spans="1:14" x14ac:dyDescent="0.25">
      <c r="A61" s="49" t="s">
        <v>18</v>
      </c>
      <c r="B61" s="49"/>
      <c r="C61" s="49"/>
      <c r="D61" s="49"/>
      <c r="E61" s="49"/>
      <c r="F61" s="19"/>
      <c r="G61" s="19"/>
      <c r="H61" s="19"/>
      <c r="I61" s="19"/>
      <c r="J61" s="19"/>
      <c r="K61" s="19"/>
      <c r="L61" s="19"/>
      <c r="M61" s="19"/>
      <c r="N61" s="19"/>
    </row>
    <row r="62" spans="1:14" x14ac:dyDescent="0.25">
      <c r="A62" s="49" t="s">
        <v>19</v>
      </c>
      <c r="B62" s="49"/>
      <c r="C62" s="49"/>
      <c r="D62" s="49"/>
      <c r="E62" s="49"/>
    </row>
    <row r="63" spans="1:14" x14ac:dyDescent="0.25">
      <c r="A63" s="49" t="s">
        <v>13</v>
      </c>
      <c r="B63" s="49"/>
      <c r="C63" s="49"/>
      <c r="D63" s="49"/>
      <c r="E63" s="49"/>
      <c r="F63" s="18"/>
      <c r="G63" s="18"/>
      <c r="H63" s="18"/>
      <c r="I63" s="18"/>
      <c r="J63" s="18"/>
      <c r="K63" s="18"/>
      <c r="L63" s="18"/>
      <c r="M63" s="18"/>
      <c r="N63" s="18"/>
    </row>
    <row r="65" spans="1:12" ht="15.75" thickBot="1" x14ac:dyDescent="0.3">
      <c r="A65" s="11" t="s">
        <v>16</v>
      </c>
      <c r="B65" s="12" t="s">
        <v>0</v>
      </c>
      <c r="C65" s="12" t="s">
        <v>25</v>
      </c>
      <c r="D65" s="12" t="s">
        <v>34</v>
      </c>
      <c r="E65" s="20"/>
      <c r="F65" s="20"/>
      <c r="G65" s="20"/>
      <c r="H65" s="20"/>
      <c r="I65" s="20"/>
      <c r="J65" s="20"/>
      <c r="K65" s="20"/>
      <c r="L65" s="20"/>
    </row>
    <row r="67" spans="1:12" x14ac:dyDescent="0.25">
      <c r="A67" s="31" t="s">
        <v>44</v>
      </c>
      <c r="B67" s="2">
        <f>'1T'!E67</f>
        <v>1182982094.4000001</v>
      </c>
      <c r="C67" s="2">
        <f>'2T'!E67</f>
        <v>2416695000</v>
      </c>
      <c r="D67" s="2">
        <f>B67</f>
        <v>1182982094.4000001</v>
      </c>
    </row>
    <row r="68" spans="1:12" x14ac:dyDescent="0.25">
      <c r="A68" s="31" t="s">
        <v>20</v>
      </c>
      <c r="B68" s="2">
        <f>'1T'!E68</f>
        <v>6877400000</v>
      </c>
      <c r="C68" s="2">
        <f>'2T'!E68</f>
        <v>6707200000</v>
      </c>
      <c r="D68" s="2">
        <f>SUM(B68:C68)</f>
        <v>13584600000</v>
      </c>
    </row>
    <row r="69" spans="1:12" x14ac:dyDescent="0.25">
      <c r="A69" s="31" t="s">
        <v>45</v>
      </c>
      <c r="B69" s="2">
        <f>'1T'!E69</f>
        <v>8060382094.3999996</v>
      </c>
      <c r="C69" s="2">
        <f>'2T'!E69</f>
        <v>9123895000</v>
      </c>
      <c r="D69" s="2">
        <f>SUM(D67:D68)</f>
        <v>14767582094.4</v>
      </c>
    </row>
    <row r="70" spans="1:12" x14ac:dyDescent="0.25">
      <c r="A70" s="31" t="s">
        <v>21</v>
      </c>
      <c r="B70" s="2">
        <f>'1T'!E70</f>
        <v>5643687094.3999996</v>
      </c>
      <c r="C70" s="2">
        <f>'2T'!E70</f>
        <v>5123168000</v>
      </c>
      <c r="D70" s="2">
        <f>SUM(B70:C70)</f>
        <v>10766855094.4</v>
      </c>
    </row>
    <row r="71" spans="1:12" x14ac:dyDescent="0.25">
      <c r="A71" s="31" t="s">
        <v>46</v>
      </c>
      <c r="B71" s="2">
        <f>'1T'!E71</f>
        <v>2416695000</v>
      </c>
      <c r="C71" s="2">
        <f>'2T'!E71</f>
        <v>4000727000</v>
      </c>
      <c r="D71" s="2">
        <f>+D69-D70</f>
        <v>4000727000</v>
      </c>
    </row>
    <row r="72" spans="1:12" ht="15.75" thickBot="1" x14ac:dyDescent="0.3">
      <c r="A72" s="3"/>
      <c r="B72" s="3"/>
      <c r="C72" s="3"/>
      <c r="D72" s="3"/>
      <c r="E72" s="14"/>
      <c r="F72" s="14"/>
      <c r="G72" s="14"/>
      <c r="H72" s="14"/>
      <c r="I72" s="14"/>
      <c r="J72" s="14"/>
      <c r="K72" s="14"/>
      <c r="L72" s="14"/>
    </row>
    <row r="73" spans="1:12" ht="15.75" thickTop="1" x14ac:dyDescent="0.25">
      <c r="A73" s="2" t="s">
        <v>80</v>
      </c>
    </row>
    <row r="76" spans="1:12" x14ac:dyDescent="0.25">
      <c r="A76" s="1" t="s">
        <v>85</v>
      </c>
    </row>
    <row r="81" spans="1:1" x14ac:dyDescent="0.25">
      <c r="A81" s="30"/>
    </row>
    <row r="82" spans="1:1" x14ac:dyDescent="0.25">
      <c r="A82" s="30"/>
    </row>
    <row r="83" spans="1:1" x14ac:dyDescent="0.25">
      <c r="A83" s="30"/>
    </row>
    <row r="86" spans="1:1" x14ac:dyDescent="0.25">
      <c r="A86" s="2"/>
    </row>
    <row r="88" spans="1:1" hidden="1" x14ac:dyDescent="0.25"/>
    <row r="90" spans="1:1" x14ac:dyDescent="0.25">
      <c r="A90"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1"/>
  <sheetViews>
    <sheetView zoomScale="80" zoomScaleNormal="80" workbookViewId="0">
      <selection activeCell="A83" sqref="A83"/>
    </sheetView>
  </sheetViews>
  <sheetFormatPr baseColWidth="10" defaultColWidth="11.42578125" defaultRowHeight="15" x14ac:dyDescent="0.25"/>
  <cols>
    <col min="1" max="1" width="53.85546875" style="1" customWidth="1"/>
    <col min="2" max="2" width="31.28515625" style="2" bestFit="1" customWidth="1"/>
    <col min="3" max="4" width="16.7109375" style="2" bestFit="1" customWidth="1"/>
    <col min="5" max="6" width="17.85546875" style="2" bestFit="1" customWidth="1"/>
    <col min="7" max="14" width="16.7109375" style="2" customWidth="1"/>
    <col min="15" max="15" width="14.42578125" style="2" customWidth="1"/>
    <col min="16" max="16384" width="11.42578125" style="2"/>
  </cols>
  <sheetData>
    <row r="1" spans="1:35" x14ac:dyDescent="0.25">
      <c r="A1" s="49" t="s">
        <v>1</v>
      </c>
      <c r="B1" s="49"/>
      <c r="C1" s="49"/>
      <c r="D1" s="49"/>
      <c r="E1" s="49"/>
      <c r="F1" s="49"/>
    </row>
    <row r="2" spans="1:35" x14ac:dyDescent="0.25">
      <c r="A2" s="4" t="s">
        <v>38</v>
      </c>
      <c r="B2" s="5" t="s">
        <v>37</v>
      </c>
      <c r="C2" s="5"/>
      <c r="D2" s="5"/>
      <c r="E2" s="5"/>
      <c r="F2" s="5"/>
    </row>
    <row r="3" spans="1:35" x14ac:dyDescent="0.25">
      <c r="A3" s="4" t="s">
        <v>39</v>
      </c>
      <c r="B3" s="5" t="s">
        <v>40</v>
      </c>
      <c r="C3" s="5"/>
      <c r="D3" s="5"/>
      <c r="E3" s="5"/>
      <c r="F3" s="5"/>
    </row>
    <row r="4" spans="1:35" x14ac:dyDescent="0.25">
      <c r="A4" s="4" t="s">
        <v>41</v>
      </c>
      <c r="B4" s="5" t="s">
        <v>37</v>
      </c>
      <c r="C4" s="5"/>
      <c r="D4" s="5"/>
      <c r="E4" s="5"/>
      <c r="F4" s="5"/>
    </row>
    <row r="5" spans="1:35" x14ac:dyDescent="0.25">
      <c r="A5" s="4" t="s">
        <v>42</v>
      </c>
      <c r="B5" s="5" t="s">
        <v>68</v>
      </c>
      <c r="C5" s="5"/>
      <c r="D5" s="5"/>
      <c r="E5" s="5"/>
      <c r="F5" s="5"/>
    </row>
    <row r="6" spans="1:35" x14ac:dyDescent="0.25">
      <c r="A6" s="4"/>
      <c r="B6" s="6"/>
      <c r="C6" s="7"/>
      <c r="D6" s="8"/>
      <c r="E6" s="8"/>
      <c r="F6" s="8"/>
    </row>
    <row r="7" spans="1:35"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0</v>
      </c>
      <c r="D11" s="12" t="s">
        <v>25</v>
      </c>
      <c r="E11" s="12" t="s">
        <v>29</v>
      </c>
      <c r="F11" s="12" t="s">
        <v>35</v>
      </c>
      <c r="G11" s="12" t="s">
        <v>84</v>
      </c>
    </row>
    <row r="12" spans="1:35" s="8" customFormat="1" ht="15" customHeight="1" x14ac:dyDescent="0.25">
      <c r="A12" s="1"/>
      <c r="B12" s="2"/>
      <c r="C12" s="22"/>
      <c r="D12" s="22"/>
      <c r="E12" s="22"/>
      <c r="F12" s="22"/>
      <c r="G12" s="22"/>
    </row>
    <row r="13" spans="1:35" s="24" customFormat="1" ht="15" customHeight="1" x14ac:dyDescent="0.25">
      <c r="A13" s="1" t="s">
        <v>59</v>
      </c>
      <c r="B13" s="2" t="s">
        <v>47</v>
      </c>
      <c r="C13" s="23">
        <f>'1T'!G13</f>
        <v>0</v>
      </c>
      <c r="D13" s="23">
        <f>'2T'!G13</f>
        <v>0</v>
      </c>
      <c r="E13" s="23">
        <f>'3T'!G13</f>
        <v>0</v>
      </c>
      <c r="F13" s="23">
        <f>SUM(C13:E13)</f>
        <v>0</v>
      </c>
      <c r="G13" s="23"/>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f>'1T'!G14</f>
        <v>82261.333333333328</v>
      </c>
      <c r="D14" s="37">
        <f>'2T'!G14</f>
        <v>82288</v>
      </c>
      <c r="E14" s="37">
        <f>'3T'!G14</f>
        <v>82257</v>
      </c>
      <c r="F14" s="37">
        <f t="shared" ref="F14:F22" si="0">SUM(C14:E14)</f>
        <v>246806.33333333331</v>
      </c>
      <c r="G14" s="37">
        <f>AVERAGE(C14:E14)</f>
        <v>82268.777777777766</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f>'1T'!G15</f>
        <v>0</v>
      </c>
      <c r="D15" s="23">
        <f>'2T'!G15</f>
        <v>0</v>
      </c>
      <c r="E15" s="23">
        <f>'3T'!G15</f>
        <v>0</v>
      </c>
      <c r="F15" s="23">
        <f t="shared" si="0"/>
        <v>0</v>
      </c>
      <c r="G15" s="2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f>'1T'!G16</f>
        <v>34.333333333333336</v>
      </c>
      <c r="D16" s="37">
        <f>'2T'!G16</f>
        <v>35</v>
      </c>
      <c r="E16" s="37">
        <f>'3T'!G16</f>
        <v>44.666666666666664</v>
      </c>
      <c r="F16" s="37">
        <f t="shared" si="0"/>
        <v>114</v>
      </c>
      <c r="G16" s="37">
        <f t="shared" ref="G16:G24" si="1">AVERAGE(C16:E16)</f>
        <v>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f>'1T'!G17</f>
        <v>0</v>
      </c>
      <c r="D17" s="23">
        <f>'2T'!G17</f>
        <v>0</v>
      </c>
      <c r="E17" s="23">
        <f>'3T'!G17</f>
        <v>0</v>
      </c>
      <c r="F17" s="23">
        <f t="shared" si="0"/>
        <v>0</v>
      </c>
      <c r="G17" s="2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f>'1T'!G18</f>
        <v>1625.3333333333333</v>
      </c>
      <c r="D18" s="37">
        <f>'2T'!G18</f>
        <v>1974</v>
      </c>
      <c r="E18" s="37">
        <f>'3T'!G18</f>
        <v>2400.6666666666665</v>
      </c>
      <c r="F18" s="37">
        <f t="shared" si="0"/>
        <v>6000</v>
      </c>
      <c r="G18" s="37">
        <f t="shared" si="1"/>
        <v>2000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f>'1T'!G19</f>
        <v>0</v>
      </c>
      <c r="D19" s="23">
        <f>'2T'!G19</f>
        <v>0</v>
      </c>
      <c r="E19" s="23">
        <f>'3T'!G19</f>
        <v>0</v>
      </c>
      <c r="F19" s="23">
        <f t="shared" si="0"/>
        <v>0</v>
      </c>
      <c r="G19" s="2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f>'1T'!G20</f>
        <v>142</v>
      </c>
      <c r="D20" s="37">
        <f>'2T'!G20</f>
        <v>425.66666666666669</v>
      </c>
      <c r="E20" s="37">
        <f>'3T'!G20</f>
        <v>407.66666666666669</v>
      </c>
      <c r="F20" s="37">
        <f t="shared" si="0"/>
        <v>975.33333333333348</v>
      </c>
      <c r="G20" s="37">
        <f t="shared" si="1"/>
        <v>325.11111111111114</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f>'1T'!G21</f>
        <v>0</v>
      </c>
      <c r="D21" s="23">
        <f>'2T'!G21</f>
        <v>0</v>
      </c>
      <c r="E21" s="23">
        <f>'3T'!G21</f>
        <v>0</v>
      </c>
      <c r="F21" s="23">
        <f t="shared" si="0"/>
        <v>0</v>
      </c>
      <c r="G21" s="23"/>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f>'1T'!G22</f>
        <v>21</v>
      </c>
      <c r="D22" s="37">
        <f>'2T'!G22</f>
        <v>2648.6666666666665</v>
      </c>
      <c r="E22" s="37">
        <f>'3T'!G22</f>
        <v>1480</v>
      </c>
      <c r="F22" s="37">
        <f t="shared" si="0"/>
        <v>4149.6666666666661</v>
      </c>
      <c r="G22" s="37">
        <f t="shared" si="1"/>
        <v>1383.2222222222219</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'1T'!G23</f>
        <v>0</v>
      </c>
      <c r="D23" s="3">
        <f>'2T'!G23</f>
        <v>0</v>
      </c>
      <c r="E23" s="3">
        <f>'3T'!G23</f>
        <v>0</v>
      </c>
      <c r="F23" s="3">
        <f t="shared" ref="F23" si="2">F13+F15+F17+F19+F21</f>
        <v>0</v>
      </c>
      <c r="G23" s="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'1T'!G24</f>
        <v>84084</v>
      </c>
      <c r="D24" s="3">
        <f>'2T'!G24</f>
        <v>87371.333333333328</v>
      </c>
      <c r="E24" s="3">
        <f>'3T'!G24</f>
        <v>86590</v>
      </c>
      <c r="F24" s="3">
        <f t="shared" ref="F24" si="3">+F14+F16+F18+F20+F22</f>
        <v>258045.33333333331</v>
      </c>
      <c r="G24" s="3">
        <f t="shared" si="1"/>
        <v>86015.111111111109</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50</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29.25" customHeight="1" x14ac:dyDescent="0.25">
      <c r="A29" s="50" t="s">
        <v>51</v>
      </c>
      <c r="B29" s="50"/>
      <c r="C29" s="50"/>
      <c r="D29" s="50"/>
      <c r="E29" s="50"/>
      <c r="F29" s="50"/>
    </row>
    <row r="30" spans="1:35" ht="15" customHeight="1" x14ac:dyDescent="0.25"/>
    <row r="31" spans="1:35" ht="15" customHeight="1" x14ac:dyDescent="0.25">
      <c r="A31" s="51" t="s">
        <v>11</v>
      </c>
      <c r="B31" s="51"/>
      <c r="C31" s="51"/>
      <c r="D31" s="51"/>
      <c r="E31" s="51"/>
    </row>
    <row r="32" spans="1:35" ht="15" customHeight="1" x14ac:dyDescent="0.25">
      <c r="A32" s="49" t="s">
        <v>12</v>
      </c>
      <c r="B32" s="49"/>
      <c r="C32" s="49"/>
      <c r="D32" s="49"/>
      <c r="E32" s="49"/>
    </row>
    <row r="33" spans="1:14" ht="15" customHeight="1" x14ac:dyDescent="0.25">
      <c r="A33" s="49" t="s">
        <v>13</v>
      </c>
      <c r="B33" s="49"/>
      <c r="C33" s="49"/>
      <c r="D33" s="49"/>
      <c r="E33" s="49"/>
    </row>
    <row r="34" spans="1:14" ht="15" customHeight="1" x14ac:dyDescent="0.25"/>
    <row r="35" spans="1:14" ht="15" customHeight="1" thickBot="1" x14ac:dyDescent="0.3">
      <c r="A35" s="11" t="s">
        <v>43</v>
      </c>
      <c r="B35" s="12" t="s">
        <v>0</v>
      </c>
      <c r="C35" s="12" t="s">
        <v>25</v>
      </c>
      <c r="D35" s="12" t="s">
        <v>29</v>
      </c>
      <c r="E35" s="12" t="s">
        <v>35</v>
      </c>
    </row>
    <row r="36" spans="1:14" ht="15" customHeight="1" x14ac:dyDescent="0.25">
      <c r="A36" s="10"/>
      <c r="B36" s="10"/>
      <c r="C36" s="10"/>
      <c r="D36" s="10"/>
      <c r="E36" s="10"/>
    </row>
    <row r="37" spans="1:14" ht="15" customHeight="1" x14ac:dyDescent="0.25">
      <c r="A37" s="10" t="s">
        <v>59</v>
      </c>
      <c r="B37" s="27">
        <f>'1T'!E37</f>
        <v>4199952000</v>
      </c>
      <c r="C37" s="27">
        <f>'2T'!E37</f>
        <v>4196688000</v>
      </c>
      <c r="D37" s="27">
        <f>'3T'!E37</f>
        <v>4195107000</v>
      </c>
      <c r="E37" s="27">
        <f>SUM(B37:D37)</f>
        <v>12591747000</v>
      </c>
    </row>
    <row r="38" spans="1:14" ht="15" customHeight="1" x14ac:dyDescent="0.25">
      <c r="A38" s="10" t="s">
        <v>60</v>
      </c>
      <c r="B38" s="27">
        <f>'1T'!E38</f>
        <v>6300000</v>
      </c>
      <c r="C38" s="27">
        <f>'2T'!E38</f>
        <v>6300000</v>
      </c>
      <c r="D38" s="27">
        <f>'3T'!E38</f>
        <v>8040000</v>
      </c>
      <c r="E38" s="27">
        <f t="shared" ref="E38:E41" si="4">SUM(B38:D38)</f>
        <v>20640000</v>
      </c>
    </row>
    <row r="39" spans="1:14" ht="15" customHeight="1" x14ac:dyDescent="0.25">
      <c r="A39" s="10" t="s">
        <v>61</v>
      </c>
      <c r="B39" s="27">
        <f>'1T'!E39</f>
        <v>200400000</v>
      </c>
      <c r="C39" s="27">
        <f>'2T'!E39</f>
        <v>236880000</v>
      </c>
      <c r="D39" s="27">
        <f>'3T'!E39</f>
        <v>288080000</v>
      </c>
      <c r="E39" s="27">
        <f t="shared" si="4"/>
        <v>725360000</v>
      </c>
    </row>
    <row r="40" spans="1:14" ht="15" customHeight="1" x14ac:dyDescent="0.25">
      <c r="A40" s="34" t="s">
        <v>62</v>
      </c>
      <c r="B40" s="27">
        <f>'1T'!E40</f>
        <v>95850000</v>
      </c>
      <c r="C40" s="27">
        <f>'2T'!E40</f>
        <v>95770000</v>
      </c>
      <c r="D40" s="27">
        <f>'3T'!E40</f>
        <v>92110000</v>
      </c>
      <c r="E40" s="27">
        <f t="shared" si="4"/>
        <v>283730000</v>
      </c>
    </row>
    <row r="41" spans="1:14" ht="15" customHeight="1" x14ac:dyDescent="0.25">
      <c r="A41" s="35" t="s">
        <v>49</v>
      </c>
      <c r="B41" s="27">
        <f>'1T'!E41</f>
        <v>13770000</v>
      </c>
      <c r="C41" s="27">
        <f>'2T'!E41</f>
        <v>587530000</v>
      </c>
      <c r="D41" s="27">
        <f>'3T'!E41</f>
        <v>328140000</v>
      </c>
      <c r="E41" s="27">
        <f t="shared" si="4"/>
        <v>929440000</v>
      </c>
    </row>
    <row r="42" spans="1:14" ht="15" customHeight="1" thickBot="1" x14ac:dyDescent="0.3">
      <c r="A42" s="13" t="s">
        <v>14</v>
      </c>
      <c r="B42" s="28">
        <f>SUM(B37:B41)</f>
        <v>4516272000</v>
      </c>
      <c r="C42" s="28">
        <f t="shared" ref="C42:E42" si="5">SUM(C37:C41)</f>
        <v>5123168000</v>
      </c>
      <c r="D42" s="28">
        <f t="shared" si="5"/>
        <v>4911477000</v>
      </c>
      <c r="E42" s="28">
        <f t="shared" si="5"/>
        <v>14550917000</v>
      </c>
    </row>
    <row r="43" spans="1:14" ht="15" customHeight="1" thickTop="1" x14ac:dyDescent="0.25">
      <c r="A43" s="2" t="s">
        <v>63</v>
      </c>
    </row>
    <row r="44" spans="1:14" ht="15" customHeight="1" x14ac:dyDescent="0.25">
      <c r="A44" s="2"/>
    </row>
    <row r="45" spans="1:14" x14ac:dyDescent="0.25">
      <c r="A45" s="2"/>
    </row>
    <row r="47" spans="1:14" x14ac:dyDescent="0.25">
      <c r="A47" s="49" t="s">
        <v>15</v>
      </c>
      <c r="B47" s="49"/>
      <c r="C47" s="49"/>
      <c r="D47" s="49"/>
      <c r="E47" s="49"/>
      <c r="F47" s="19"/>
      <c r="G47" s="19"/>
      <c r="H47" s="19"/>
      <c r="I47" s="19"/>
      <c r="J47" s="19"/>
      <c r="K47" s="19"/>
      <c r="L47" s="19"/>
      <c r="M47" s="19"/>
      <c r="N47" s="19"/>
    </row>
    <row r="48" spans="1:14" x14ac:dyDescent="0.25">
      <c r="A48" s="49" t="s">
        <v>12</v>
      </c>
      <c r="B48" s="49"/>
      <c r="C48" s="49"/>
      <c r="D48" s="49"/>
      <c r="E48" s="49"/>
      <c r="F48" s="19"/>
      <c r="G48" s="19"/>
      <c r="H48" s="19"/>
      <c r="I48" s="19"/>
      <c r="J48" s="19"/>
      <c r="K48" s="19"/>
      <c r="L48" s="19"/>
      <c r="M48" s="19"/>
      <c r="N48" s="19"/>
    </row>
    <row r="49" spans="1:14" x14ac:dyDescent="0.25">
      <c r="A49" s="49" t="s">
        <v>13</v>
      </c>
      <c r="B49" s="49"/>
      <c r="C49" s="49"/>
      <c r="D49" s="49"/>
      <c r="E49" s="49"/>
      <c r="F49" s="18"/>
      <c r="G49" s="18"/>
      <c r="H49" s="18"/>
      <c r="I49" s="18"/>
      <c r="J49" s="18"/>
      <c r="K49" s="18"/>
      <c r="L49" s="18"/>
      <c r="M49" s="18"/>
      <c r="N49" s="18"/>
    </row>
    <row r="51" spans="1:14" ht="15.75" thickBot="1" x14ac:dyDescent="0.3">
      <c r="A51" s="11" t="s">
        <v>16</v>
      </c>
      <c r="B51" s="12" t="s">
        <v>0</v>
      </c>
      <c r="C51" s="12" t="s">
        <v>25</v>
      </c>
      <c r="D51" s="12" t="s">
        <v>29</v>
      </c>
      <c r="E51" s="12" t="s">
        <v>35</v>
      </c>
      <c r="F51" s="20"/>
      <c r="G51" s="20"/>
      <c r="H51" s="20"/>
      <c r="I51" s="20"/>
      <c r="J51" s="20"/>
      <c r="K51" s="20"/>
      <c r="L51" s="20"/>
      <c r="M51" s="20"/>
    </row>
    <row r="53" spans="1:14" x14ac:dyDescent="0.25">
      <c r="A53" s="21" t="s">
        <v>17</v>
      </c>
      <c r="B53" s="2">
        <f>'1T'!E53</f>
        <v>4516272000</v>
      </c>
      <c r="C53" s="2">
        <f>'2T'!E53</f>
        <v>5123168000</v>
      </c>
      <c r="D53" s="2">
        <f>'3T'!E53</f>
        <v>4911477000</v>
      </c>
      <c r="E53" s="2">
        <f>SUM(B53:D53)</f>
        <v>14550917000</v>
      </c>
      <c r="F53" s="45"/>
    </row>
    <row r="54" spans="1:14" x14ac:dyDescent="0.25">
      <c r="A54" s="21"/>
    </row>
    <row r="57" spans="1:14" ht="15.75" thickBot="1" x14ac:dyDescent="0.3">
      <c r="A57" s="13" t="s">
        <v>14</v>
      </c>
      <c r="B57" s="3">
        <f>B53</f>
        <v>4516272000</v>
      </c>
      <c r="C57" s="3">
        <f t="shared" ref="C57:E57" si="6">C53</f>
        <v>5123168000</v>
      </c>
      <c r="D57" s="3">
        <f t="shared" si="6"/>
        <v>4911477000</v>
      </c>
      <c r="E57" s="3">
        <f t="shared" si="6"/>
        <v>14550917000</v>
      </c>
      <c r="F57" s="14"/>
      <c r="G57" s="14"/>
      <c r="H57" s="14"/>
      <c r="I57" s="14"/>
      <c r="J57" s="14"/>
      <c r="K57" s="14"/>
      <c r="L57" s="14"/>
      <c r="M57" s="14"/>
    </row>
    <row r="58" spans="1:14" ht="15.75" thickTop="1" x14ac:dyDescent="0.25">
      <c r="A58" s="2" t="s">
        <v>69</v>
      </c>
      <c r="E58" s="43"/>
    </row>
    <row r="61" spans="1:14" x14ac:dyDescent="0.25">
      <c r="A61" s="49" t="s">
        <v>18</v>
      </c>
      <c r="B61" s="49"/>
      <c r="C61" s="49"/>
      <c r="D61" s="49"/>
      <c r="E61" s="49"/>
      <c r="F61" s="19"/>
      <c r="G61" s="19"/>
      <c r="H61" s="19"/>
      <c r="I61" s="19"/>
      <c r="J61" s="19"/>
      <c r="K61" s="19"/>
      <c r="L61" s="19"/>
      <c r="M61" s="19"/>
      <c r="N61" s="19"/>
    </row>
    <row r="62" spans="1:14" x14ac:dyDescent="0.25">
      <c r="A62" s="49" t="s">
        <v>19</v>
      </c>
      <c r="B62" s="49"/>
      <c r="C62" s="49"/>
      <c r="D62" s="49"/>
      <c r="E62" s="49"/>
    </row>
    <row r="63" spans="1:14" x14ac:dyDescent="0.25">
      <c r="A63" s="49" t="s">
        <v>13</v>
      </c>
      <c r="B63" s="49"/>
      <c r="C63" s="49"/>
      <c r="D63" s="49"/>
      <c r="E63" s="49"/>
      <c r="F63" s="18"/>
      <c r="G63" s="18"/>
      <c r="H63" s="18"/>
      <c r="I63" s="18"/>
      <c r="J63" s="18"/>
      <c r="K63" s="18"/>
      <c r="L63" s="18"/>
      <c r="M63" s="18"/>
      <c r="N63" s="18"/>
    </row>
    <row r="65" spans="1:13" ht="15.75" thickBot="1" x14ac:dyDescent="0.3">
      <c r="A65" s="11" t="s">
        <v>16</v>
      </c>
      <c r="B65" s="12" t="s">
        <v>0</v>
      </c>
      <c r="C65" s="12" t="s">
        <v>25</v>
      </c>
      <c r="D65" s="12" t="s">
        <v>29</v>
      </c>
      <c r="E65" s="12" t="s">
        <v>35</v>
      </c>
      <c r="F65" s="20"/>
      <c r="G65" s="20"/>
      <c r="H65" s="20"/>
      <c r="I65" s="20"/>
      <c r="J65" s="20"/>
      <c r="K65" s="20"/>
      <c r="L65" s="20"/>
      <c r="M65" s="20"/>
    </row>
    <row r="67" spans="1:13" x14ac:dyDescent="0.25">
      <c r="A67" s="31" t="s">
        <v>44</v>
      </c>
      <c r="B67" s="2">
        <f>'1T'!E67</f>
        <v>1182982094.4000001</v>
      </c>
      <c r="C67" s="2">
        <f>'2T'!E67</f>
        <v>2416695000</v>
      </c>
      <c r="D67" s="2">
        <f>'3T'!E67</f>
        <v>4000727000</v>
      </c>
      <c r="E67" s="2">
        <f>B67</f>
        <v>1182982094.4000001</v>
      </c>
    </row>
    <row r="68" spans="1:13" x14ac:dyDescent="0.25">
      <c r="A68" s="31" t="s">
        <v>20</v>
      </c>
      <c r="B68" s="2">
        <f>'1T'!E68</f>
        <v>6877400000</v>
      </c>
      <c r="C68" s="2">
        <f>'2T'!E68</f>
        <v>6707200000</v>
      </c>
      <c r="D68" s="2">
        <f>'3T'!E68</f>
        <v>3039312000</v>
      </c>
      <c r="E68" s="2">
        <f>SUM(B68:D68)</f>
        <v>16623912000</v>
      </c>
    </row>
    <row r="69" spans="1:13" x14ac:dyDescent="0.25">
      <c r="A69" s="31" t="s">
        <v>45</v>
      </c>
      <c r="B69" s="2">
        <f>'1T'!E69</f>
        <v>8060382094.3999996</v>
      </c>
      <c r="C69" s="2">
        <f>'2T'!E69</f>
        <v>9123895000</v>
      </c>
      <c r="D69" s="2">
        <f>'3T'!E69</f>
        <v>7040039000</v>
      </c>
      <c r="E69" s="2">
        <f>SUM(E67:E68)</f>
        <v>17806894094.400002</v>
      </c>
    </row>
    <row r="70" spans="1:13" x14ac:dyDescent="0.25">
      <c r="A70" s="31" t="s">
        <v>21</v>
      </c>
      <c r="B70" s="2">
        <f>'1T'!E70</f>
        <v>5643687094.3999996</v>
      </c>
      <c r="C70" s="2">
        <f>'2T'!E70</f>
        <v>5123168000</v>
      </c>
      <c r="D70" s="2">
        <f>'3T'!E70</f>
        <v>4911477000</v>
      </c>
      <c r="E70" s="2">
        <f>SUM(B70:D70)</f>
        <v>15678332094.4</v>
      </c>
    </row>
    <row r="71" spans="1:13" x14ac:dyDescent="0.25">
      <c r="A71" s="31" t="s">
        <v>46</v>
      </c>
      <c r="B71" s="2">
        <f>'1T'!E71</f>
        <v>2416695000</v>
      </c>
      <c r="C71" s="2">
        <f>'2T'!E71</f>
        <v>4000727000</v>
      </c>
      <c r="D71" s="2">
        <f>'3T'!E71</f>
        <v>2128562000</v>
      </c>
      <c r="E71" s="2">
        <f>+E69-E70</f>
        <v>2128562000.0000019</v>
      </c>
    </row>
    <row r="72" spans="1:13" ht="15.75" thickBot="1" x14ac:dyDescent="0.3">
      <c r="A72" s="3"/>
      <c r="B72" s="3"/>
      <c r="C72" s="3"/>
      <c r="D72" s="3"/>
      <c r="E72" s="3"/>
      <c r="F72" s="14"/>
      <c r="G72" s="14"/>
      <c r="H72" s="14"/>
      <c r="I72" s="14"/>
      <c r="J72" s="14"/>
      <c r="K72" s="14"/>
      <c r="L72" s="14"/>
      <c r="M72" s="14"/>
    </row>
    <row r="73" spans="1:13" ht="15.75" thickTop="1" x14ac:dyDescent="0.25">
      <c r="A73" s="2" t="s">
        <v>69</v>
      </c>
    </row>
    <row r="76" spans="1:13" x14ac:dyDescent="0.25">
      <c r="A76" s="1" t="s">
        <v>85</v>
      </c>
    </row>
    <row r="81" spans="1:1" x14ac:dyDescent="0.25">
      <c r="A81" s="30"/>
    </row>
    <row r="82" spans="1:1" x14ac:dyDescent="0.25">
      <c r="A82" s="30"/>
    </row>
    <row r="83" spans="1:1" x14ac:dyDescent="0.25">
      <c r="A83" s="30"/>
    </row>
    <row r="87" spans="1:1" x14ac:dyDescent="0.25">
      <c r="A87" s="2"/>
    </row>
    <row r="89" spans="1:1" hidden="1" x14ac:dyDescent="0.25"/>
    <row r="91" spans="1:1" x14ac:dyDescent="0.25">
      <c r="A91"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zoomScaleNormal="100" workbookViewId="0">
      <selection activeCell="A34" sqref="A34"/>
    </sheetView>
  </sheetViews>
  <sheetFormatPr baseColWidth="10" defaultColWidth="11.42578125" defaultRowHeight="15" x14ac:dyDescent="0.25"/>
  <cols>
    <col min="1" max="1" width="53.85546875" style="1" customWidth="1"/>
    <col min="2" max="2" width="31.28515625" style="2" bestFit="1" customWidth="1"/>
    <col min="3" max="5" width="16.7109375" style="2" bestFit="1" customWidth="1"/>
    <col min="6" max="6" width="17.85546875" style="2" bestFit="1" customWidth="1"/>
    <col min="7" max="14" width="16.7109375" style="2" customWidth="1"/>
    <col min="15" max="15" width="14.42578125" style="2" customWidth="1"/>
    <col min="16" max="16384" width="11.42578125" style="2"/>
  </cols>
  <sheetData>
    <row r="1" spans="1:35" x14ac:dyDescent="0.25">
      <c r="A1" s="49" t="s">
        <v>1</v>
      </c>
      <c r="B1" s="49"/>
      <c r="C1" s="49"/>
      <c r="D1" s="49"/>
      <c r="E1" s="49"/>
      <c r="F1" s="49"/>
    </row>
    <row r="2" spans="1:35" x14ac:dyDescent="0.25">
      <c r="A2" s="4" t="s">
        <v>38</v>
      </c>
      <c r="B2" s="5" t="s">
        <v>37</v>
      </c>
      <c r="C2" s="5"/>
      <c r="D2" s="5"/>
      <c r="E2" s="5"/>
      <c r="F2" s="5"/>
    </row>
    <row r="3" spans="1:35" x14ac:dyDescent="0.25">
      <c r="A3" s="4" t="s">
        <v>39</v>
      </c>
      <c r="B3" s="5" t="s">
        <v>40</v>
      </c>
      <c r="C3" s="5"/>
      <c r="D3" s="5"/>
      <c r="E3" s="5"/>
      <c r="F3" s="5"/>
    </row>
    <row r="4" spans="1:35" x14ac:dyDescent="0.25">
      <c r="A4" s="4" t="s">
        <v>41</v>
      </c>
      <c r="B4" s="5" t="s">
        <v>37</v>
      </c>
      <c r="C4" s="5"/>
      <c r="D4" s="5"/>
      <c r="E4" s="5"/>
      <c r="F4" s="5"/>
    </row>
    <row r="5" spans="1:35" x14ac:dyDescent="0.25">
      <c r="A5" s="4" t="s">
        <v>42</v>
      </c>
      <c r="B5" s="33">
        <v>2014</v>
      </c>
      <c r="C5" s="5"/>
      <c r="D5" s="5"/>
      <c r="E5" s="5"/>
      <c r="F5" s="5"/>
    </row>
    <row r="6" spans="1:35" x14ac:dyDescent="0.25">
      <c r="A6" s="4"/>
      <c r="B6" s="6"/>
      <c r="C6" s="7"/>
      <c r="D6" s="8"/>
      <c r="E6" s="8"/>
      <c r="F6" s="8"/>
    </row>
    <row r="7" spans="1:35" x14ac:dyDescent="0.25">
      <c r="A7" s="9"/>
      <c r="B7" s="8"/>
      <c r="C7" s="8"/>
      <c r="D7" s="8"/>
      <c r="E7" s="8"/>
      <c r="F7" s="8"/>
    </row>
    <row r="8" spans="1:35" ht="15" customHeight="1" x14ac:dyDescent="0.25">
      <c r="A8" s="49" t="s">
        <v>2</v>
      </c>
      <c r="B8" s="49"/>
      <c r="C8" s="49"/>
      <c r="D8" s="49"/>
      <c r="E8" s="49"/>
      <c r="F8" s="49"/>
    </row>
    <row r="9" spans="1:35" ht="15" customHeight="1" x14ac:dyDescent="0.25">
      <c r="A9" s="49" t="s">
        <v>3</v>
      </c>
      <c r="B9" s="49"/>
      <c r="C9" s="49"/>
      <c r="D9" s="49"/>
      <c r="E9" s="49"/>
      <c r="F9" s="49"/>
    </row>
    <row r="10" spans="1:35" ht="15" customHeight="1" x14ac:dyDescent="0.25">
      <c r="B10" s="10"/>
      <c r="C10" s="10"/>
    </row>
    <row r="11" spans="1:35" s="8" customFormat="1" ht="15" customHeight="1" thickBot="1" x14ac:dyDescent="0.3">
      <c r="A11" s="11" t="s">
        <v>43</v>
      </c>
      <c r="B11" s="12" t="s">
        <v>4</v>
      </c>
      <c r="C11" s="12" t="s">
        <v>0</v>
      </c>
      <c r="D11" s="12" t="s">
        <v>25</v>
      </c>
      <c r="E11" s="12" t="s">
        <v>29</v>
      </c>
      <c r="F11" s="12" t="s">
        <v>33</v>
      </c>
      <c r="G11" s="12" t="s">
        <v>36</v>
      </c>
      <c r="H11" s="12" t="s">
        <v>84</v>
      </c>
    </row>
    <row r="12" spans="1:35" s="8" customFormat="1" ht="15" customHeight="1" x14ac:dyDescent="0.25">
      <c r="A12" s="1"/>
      <c r="B12" s="2"/>
      <c r="C12" s="22"/>
      <c r="D12" s="22"/>
      <c r="E12" s="22"/>
      <c r="F12" s="22"/>
      <c r="H12" s="22"/>
    </row>
    <row r="13" spans="1:35" s="24" customFormat="1" ht="15" customHeight="1" x14ac:dyDescent="0.25">
      <c r="A13" s="1" t="s">
        <v>59</v>
      </c>
      <c r="B13" s="2" t="s">
        <v>47</v>
      </c>
      <c r="C13" s="23">
        <f>'1T'!G13</f>
        <v>0</v>
      </c>
      <c r="D13" s="23">
        <f>'2T'!G13</f>
        <v>0</v>
      </c>
      <c r="E13" s="23">
        <f>'3T'!G13</f>
        <v>0</v>
      </c>
      <c r="F13" s="23">
        <f>'4T'!G13</f>
        <v>0</v>
      </c>
      <c r="G13" s="23">
        <f>SUM(C13:F13)</f>
        <v>0</v>
      </c>
      <c r="H13" s="2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s="24" customFormat="1" ht="15" customHeight="1" x14ac:dyDescent="0.25">
      <c r="A14" s="1"/>
      <c r="B14" s="36" t="s">
        <v>48</v>
      </c>
      <c r="C14" s="37">
        <f>'1T'!G14</f>
        <v>82261.333333333328</v>
      </c>
      <c r="D14" s="37">
        <f>'2T'!G14</f>
        <v>82288</v>
      </c>
      <c r="E14" s="37">
        <f>'3T'!G14</f>
        <v>82257</v>
      </c>
      <c r="F14" s="37">
        <f>'4T'!G14</f>
        <v>81161</v>
      </c>
      <c r="G14" s="37">
        <f t="shared" ref="G14:G22" si="0">SUM(C14:F14)</f>
        <v>327967.33333333331</v>
      </c>
      <c r="H14" s="37">
        <f>AVERAGE(C14:F14)</f>
        <v>81991.833333333328</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s="24" customFormat="1" ht="15" customHeight="1" x14ac:dyDescent="0.25">
      <c r="A15" s="1" t="s">
        <v>60</v>
      </c>
      <c r="B15" s="2" t="s">
        <v>47</v>
      </c>
      <c r="C15" s="23">
        <f>'1T'!G15</f>
        <v>0</v>
      </c>
      <c r="D15" s="23">
        <f>'2T'!G15</f>
        <v>0</v>
      </c>
      <c r="E15" s="23">
        <f>'3T'!G15</f>
        <v>0</v>
      </c>
      <c r="F15" s="23">
        <f>'4T'!G15</f>
        <v>0</v>
      </c>
      <c r="G15" s="23">
        <f t="shared" si="0"/>
        <v>0</v>
      </c>
      <c r="H15" s="23"/>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s="24" customFormat="1" ht="15" customHeight="1" x14ac:dyDescent="0.25">
      <c r="A16" s="1"/>
      <c r="B16" s="36" t="s">
        <v>48</v>
      </c>
      <c r="C16" s="37">
        <f>'1T'!G16</f>
        <v>34.333333333333336</v>
      </c>
      <c r="D16" s="37">
        <f>'2T'!G16</f>
        <v>35</v>
      </c>
      <c r="E16" s="37">
        <f>'3T'!G16</f>
        <v>44.666666666666664</v>
      </c>
      <c r="F16" s="37">
        <f>'4T'!G16</f>
        <v>55.333333333333336</v>
      </c>
      <c r="G16" s="37">
        <f t="shared" si="0"/>
        <v>169.33333333333334</v>
      </c>
      <c r="H16" s="37">
        <f>AVERAGE(C16:F16)</f>
        <v>42.333333333333336</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s="24" customFormat="1" ht="15" customHeight="1" x14ac:dyDescent="0.25">
      <c r="A17" s="1" t="s">
        <v>61</v>
      </c>
      <c r="B17" s="2" t="s">
        <v>47</v>
      </c>
      <c r="C17" s="23">
        <f>'1T'!G17</f>
        <v>0</v>
      </c>
      <c r="D17" s="23">
        <f>'2T'!G17</f>
        <v>0</v>
      </c>
      <c r="E17" s="23">
        <f>'3T'!G17</f>
        <v>0</v>
      </c>
      <c r="F17" s="23">
        <f>'4T'!G17</f>
        <v>0</v>
      </c>
      <c r="G17" s="23">
        <f t="shared" si="0"/>
        <v>0</v>
      </c>
      <c r="H17" s="23"/>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s="24" customFormat="1" ht="15" customHeight="1" x14ac:dyDescent="0.25">
      <c r="A18" s="1"/>
      <c r="B18" s="36" t="s">
        <v>48</v>
      </c>
      <c r="C18" s="37">
        <f>'1T'!G18</f>
        <v>1625.3333333333333</v>
      </c>
      <c r="D18" s="37">
        <f>'2T'!G18</f>
        <v>1974</v>
      </c>
      <c r="E18" s="37">
        <f>'3T'!G18</f>
        <v>2400.6666666666665</v>
      </c>
      <c r="F18" s="37">
        <f>'4T'!G18</f>
        <v>2520.3333333333335</v>
      </c>
      <c r="G18" s="37">
        <f t="shared" si="0"/>
        <v>8520.3333333333339</v>
      </c>
      <c r="H18" s="37">
        <f>AVERAGE(C18:F18)</f>
        <v>2130.0833333333335</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s="24" customFormat="1" ht="15" customHeight="1" x14ac:dyDescent="0.25">
      <c r="A19" s="1" t="s">
        <v>62</v>
      </c>
      <c r="B19" s="2" t="s">
        <v>47</v>
      </c>
      <c r="C19" s="23">
        <f>'1T'!G19</f>
        <v>0</v>
      </c>
      <c r="D19" s="23">
        <f>'2T'!G19</f>
        <v>0</v>
      </c>
      <c r="E19" s="23">
        <f>'3T'!G19</f>
        <v>0</v>
      </c>
      <c r="F19" s="23">
        <f>'4T'!G19</f>
        <v>0</v>
      </c>
      <c r="G19" s="23">
        <f t="shared" si="0"/>
        <v>0</v>
      </c>
      <c r="H19" s="23"/>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4" customFormat="1" ht="15" customHeight="1" x14ac:dyDescent="0.25">
      <c r="A20" s="1"/>
      <c r="B20" s="36" t="s">
        <v>48</v>
      </c>
      <c r="C20" s="37">
        <f>'1T'!G20</f>
        <v>142</v>
      </c>
      <c r="D20" s="37">
        <f>'2T'!G20</f>
        <v>425.66666666666669</v>
      </c>
      <c r="E20" s="37">
        <f>'3T'!G20</f>
        <v>407.66666666666669</v>
      </c>
      <c r="F20" s="37">
        <f>'4T'!G20</f>
        <v>331.66666666666669</v>
      </c>
      <c r="G20" s="37">
        <f t="shared" si="0"/>
        <v>1307.0000000000002</v>
      </c>
      <c r="H20" s="37">
        <f>AVERAGE(C20:F20)</f>
        <v>326.75000000000006</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s="24" customFormat="1" ht="15" customHeight="1" x14ac:dyDescent="0.25">
      <c r="A21" s="35" t="s">
        <v>49</v>
      </c>
      <c r="B21" s="2" t="s">
        <v>47</v>
      </c>
      <c r="C21" s="23">
        <f>'1T'!G21</f>
        <v>0</v>
      </c>
      <c r="D21" s="23">
        <f>'2T'!G21</f>
        <v>0</v>
      </c>
      <c r="E21" s="23">
        <f>'3T'!G21</f>
        <v>0</v>
      </c>
      <c r="F21" s="23">
        <f>'4T'!G21</f>
        <v>0</v>
      </c>
      <c r="G21" s="23">
        <f t="shared" si="0"/>
        <v>0</v>
      </c>
      <c r="H21" s="23"/>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s="24" customFormat="1" ht="15" customHeight="1" x14ac:dyDescent="0.25">
      <c r="A22" s="35" t="s">
        <v>49</v>
      </c>
      <c r="B22" s="36" t="s">
        <v>48</v>
      </c>
      <c r="C22" s="37">
        <f>'1T'!G22</f>
        <v>21</v>
      </c>
      <c r="D22" s="37">
        <f>'2T'!G22</f>
        <v>2648.6666666666665</v>
      </c>
      <c r="E22" s="37">
        <f>'3T'!G22</f>
        <v>1480</v>
      </c>
      <c r="F22" s="37">
        <f>'4T'!G22</f>
        <v>1665.3333333333333</v>
      </c>
      <c r="G22" s="37">
        <f t="shared" si="0"/>
        <v>5814.9999999999991</v>
      </c>
      <c r="H22" s="37">
        <f>AVERAGE(C22:F22)</f>
        <v>1453.7499999999998</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s="26" customFormat="1" ht="15.75" thickBot="1" x14ac:dyDescent="0.3">
      <c r="A23" s="13" t="s">
        <v>8</v>
      </c>
      <c r="B23" s="3"/>
      <c r="C23" s="3">
        <f>'1T'!G23</f>
        <v>0</v>
      </c>
      <c r="D23" s="3">
        <f>'2T'!G23</f>
        <v>0</v>
      </c>
      <c r="E23" s="3">
        <f>'3T'!G23</f>
        <v>0</v>
      </c>
      <c r="F23" s="3">
        <f>'4T'!G23</f>
        <v>0</v>
      </c>
      <c r="G23" s="3">
        <f t="shared" ref="G23" si="1">G13+G15+G17+G19+G21</f>
        <v>0</v>
      </c>
      <c r="H23" s="3"/>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s="26" customFormat="1" ht="16.5" thickTop="1" thickBot="1" x14ac:dyDescent="0.3">
      <c r="A24" s="13" t="s">
        <v>9</v>
      </c>
      <c r="B24" s="3"/>
      <c r="C24" s="3">
        <f>'1T'!G24</f>
        <v>84084</v>
      </c>
      <c r="D24" s="3">
        <f>'2T'!G24</f>
        <v>87371.333333333328</v>
      </c>
      <c r="E24" s="3">
        <f>'3T'!G24</f>
        <v>86590</v>
      </c>
      <c r="F24" s="3">
        <f>'4T'!G24</f>
        <v>85733.666666666672</v>
      </c>
      <c r="G24" s="3">
        <f t="shared" ref="G24" si="2">+G14+G16+G18+G20+G22</f>
        <v>343778.99999999994</v>
      </c>
      <c r="H24" s="3">
        <f>AVERAGE(C24:F24)</f>
        <v>85944.75</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18.75" customHeight="1" thickTop="1" x14ac:dyDescent="0.25">
      <c r="A25" s="2" t="s">
        <v>63</v>
      </c>
      <c r="B25" s="14"/>
      <c r="C25" s="14"/>
      <c r="D25" s="14"/>
      <c r="E25" s="14"/>
      <c r="F25" s="14"/>
    </row>
    <row r="26" spans="1:35" ht="15" customHeight="1" x14ac:dyDescent="0.25">
      <c r="A26" s="1" t="s">
        <v>10</v>
      </c>
      <c r="F26" s="15"/>
    </row>
    <row r="27" spans="1:35" ht="15" customHeight="1" x14ac:dyDescent="0.25">
      <c r="A27" s="16" t="s">
        <v>50</v>
      </c>
      <c r="B27" s="17"/>
      <c r="C27" s="17"/>
      <c r="D27" s="17"/>
      <c r="E27" s="17"/>
      <c r="F27" s="17"/>
      <c r="G27" s="17"/>
      <c r="H27" s="17"/>
      <c r="I27" s="17"/>
      <c r="J27" s="17"/>
      <c r="K27" s="17"/>
      <c r="L27" s="17"/>
      <c r="M27" s="17"/>
      <c r="N27" s="17"/>
      <c r="O27" s="17"/>
      <c r="P27" s="17"/>
      <c r="Q27" s="17"/>
      <c r="R27" s="17"/>
      <c r="S27" s="17"/>
    </row>
    <row r="28" spans="1:35" ht="15" customHeight="1" x14ac:dyDescent="0.25">
      <c r="A28" s="50" t="s">
        <v>52</v>
      </c>
      <c r="B28" s="50"/>
      <c r="C28" s="50"/>
      <c r="D28" s="50"/>
      <c r="E28" s="50"/>
      <c r="F28" s="50"/>
      <c r="G28" s="17"/>
      <c r="H28" s="17"/>
      <c r="I28" s="17"/>
      <c r="J28" s="17"/>
      <c r="K28" s="17"/>
      <c r="L28" s="17"/>
      <c r="M28" s="17"/>
      <c r="N28" s="17"/>
      <c r="O28" s="17"/>
      <c r="P28" s="17"/>
      <c r="Q28" s="17"/>
      <c r="R28" s="17"/>
      <c r="S28" s="17"/>
    </row>
    <row r="29" spans="1:35" ht="31.5" customHeight="1" x14ac:dyDescent="0.25">
      <c r="A29" s="50" t="s">
        <v>51</v>
      </c>
      <c r="B29" s="50"/>
      <c r="C29" s="50"/>
      <c r="D29" s="50"/>
      <c r="E29" s="50"/>
      <c r="F29" s="50"/>
    </row>
    <row r="30" spans="1:35" ht="15" customHeight="1" x14ac:dyDescent="0.25"/>
    <row r="31" spans="1:35" ht="15" customHeight="1" x14ac:dyDescent="0.25">
      <c r="A31" s="51" t="s">
        <v>11</v>
      </c>
      <c r="B31" s="51"/>
      <c r="C31" s="51"/>
      <c r="D31" s="51"/>
      <c r="E31" s="51"/>
    </row>
    <row r="32" spans="1:35" ht="15" customHeight="1" x14ac:dyDescent="0.25">
      <c r="A32" s="49" t="s">
        <v>12</v>
      </c>
      <c r="B32" s="49"/>
      <c r="C32" s="49"/>
      <c r="D32" s="49"/>
      <c r="E32" s="49"/>
    </row>
    <row r="33" spans="1:14" ht="15" customHeight="1" x14ac:dyDescent="0.25">
      <c r="A33" s="49" t="s">
        <v>13</v>
      </c>
      <c r="B33" s="49"/>
      <c r="C33" s="49"/>
      <c r="D33" s="49"/>
      <c r="E33" s="49"/>
    </row>
    <row r="34" spans="1:14" ht="15" customHeight="1" x14ac:dyDescent="0.25"/>
    <row r="35" spans="1:14" ht="15" customHeight="1" thickBot="1" x14ac:dyDescent="0.3">
      <c r="A35" s="11" t="s">
        <v>43</v>
      </c>
      <c r="B35" s="11" t="s">
        <v>0</v>
      </c>
      <c r="C35" s="12" t="s">
        <v>25</v>
      </c>
      <c r="D35" s="12" t="s">
        <v>29</v>
      </c>
      <c r="E35" s="12" t="s">
        <v>33</v>
      </c>
      <c r="F35" s="12" t="s">
        <v>36</v>
      </c>
    </row>
    <row r="36" spans="1:14" ht="15" customHeight="1" x14ac:dyDescent="0.25">
      <c r="A36" s="10"/>
      <c r="B36" s="10"/>
      <c r="C36" s="10"/>
      <c r="D36" s="10"/>
      <c r="E36" s="10"/>
    </row>
    <row r="37" spans="1:14" ht="15" customHeight="1" x14ac:dyDescent="0.25">
      <c r="A37" s="10" t="s">
        <v>59</v>
      </c>
      <c r="B37" s="27">
        <f>'1T'!E37</f>
        <v>4199952000</v>
      </c>
      <c r="C37" s="27">
        <f>'2T'!E37</f>
        <v>4196688000</v>
      </c>
      <c r="D37" s="27">
        <f>'3T'!E37</f>
        <v>4195107000</v>
      </c>
      <c r="E37" s="27">
        <f>'4T'!E37</f>
        <v>4139211000</v>
      </c>
      <c r="F37" s="27">
        <f>SUM(B37:E37)</f>
        <v>16730958000</v>
      </c>
    </row>
    <row r="38" spans="1:14" ht="15" customHeight="1" x14ac:dyDescent="0.25">
      <c r="A38" s="10" t="s">
        <v>60</v>
      </c>
      <c r="B38" s="27">
        <f>'1T'!E38</f>
        <v>6300000</v>
      </c>
      <c r="C38" s="27">
        <f>'2T'!E38</f>
        <v>6300000</v>
      </c>
      <c r="D38" s="27">
        <f>'3T'!E38</f>
        <v>8040000</v>
      </c>
      <c r="E38" s="27">
        <f>'4T'!E38</f>
        <v>9960000</v>
      </c>
      <c r="F38" s="27">
        <f t="shared" ref="F38:F41" si="3">SUM(B38:E38)</f>
        <v>30600000</v>
      </c>
    </row>
    <row r="39" spans="1:14" ht="15" customHeight="1" x14ac:dyDescent="0.25">
      <c r="A39" s="10" t="s">
        <v>61</v>
      </c>
      <c r="B39" s="27">
        <f>'1T'!E39</f>
        <v>200400000</v>
      </c>
      <c r="C39" s="27">
        <f>'2T'!E39</f>
        <v>236880000</v>
      </c>
      <c r="D39" s="27">
        <f>'3T'!E39</f>
        <v>288080000</v>
      </c>
      <c r="E39" s="27">
        <f>'4T'!E39</f>
        <v>302440000</v>
      </c>
      <c r="F39" s="27">
        <f t="shared" si="3"/>
        <v>1027800000</v>
      </c>
    </row>
    <row r="40" spans="1:14" ht="15" customHeight="1" x14ac:dyDescent="0.25">
      <c r="A40" s="34" t="s">
        <v>62</v>
      </c>
      <c r="B40" s="27">
        <f>'1T'!E40</f>
        <v>95850000</v>
      </c>
      <c r="C40" s="27">
        <f>'2T'!E40</f>
        <v>95770000</v>
      </c>
      <c r="D40" s="27">
        <f>'3T'!E40</f>
        <v>92110000</v>
      </c>
      <c r="E40" s="27">
        <f>'4T'!E40</f>
        <v>76150000</v>
      </c>
      <c r="F40" s="27">
        <f t="shared" si="3"/>
        <v>359880000</v>
      </c>
    </row>
    <row r="41" spans="1:14" ht="15" customHeight="1" x14ac:dyDescent="0.25">
      <c r="A41" s="35" t="s">
        <v>49</v>
      </c>
      <c r="B41" s="27">
        <f>'1T'!E41</f>
        <v>13770000</v>
      </c>
      <c r="C41" s="27">
        <f>'2T'!E41</f>
        <v>587530000</v>
      </c>
      <c r="D41" s="27">
        <f>'3T'!E41</f>
        <v>328140000</v>
      </c>
      <c r="E41" s="27">
        <f>'4T'!E41</f>
        <v>371750000</v>
      </c>
      <c r="F41" s="27">
        <f t="shared" si="3"/>
        <v>1301190000</v>
      </c>
    </row>
    <row r="42" spans="1:14" ht="15" customHeight="1" thickBot="1" x14ac:dyDescent="0.3">
      <c r="A42" s="13" t="s">
        <v>14</v>
      </c>
      <c r="B42" s="28">
        <f>SUM(B37:B41)</f>
        <v>4516272000</v>
      </c>
      <c r="C42" s="28">
        <f t="shared" ref="C42:E42" si="4">SUM(C37:C41)</f>
        <v>5123168000</v>
      </c>
      <c r="D42" s="28">
        <f t="shared" si="4"/>
        <v>4911477000</v>
      </c>
      <c r="E42" s="28">
        <f t="shared" si="4"/>
        <v>4899511000</v>
      </c>
      <c r="F42" s="28">
        <f>SUM(F37:F41)</f>
        <v>19450428000</v>
      </c>
    </row>
    <row r="43" spans="1:14" ht="15" customHeight="1" thickTop="1" x14ac:dyDescent="0.25">
      <c r="A43" s="2" t="s">
        <v>63</v>
      </c>
    </row>
    <row r="44" spans="1:14" ht="15" customHeight="1" x14ac:dyDescent="0.25">
      <c r="A44" s="2"/>
    </row>
    <row r="45" spans="1:14" x14ac:dyDescent="0.25">
      <c r="A45" s="2"/>
    </row>
    <row r="47" spans="1:14" x14ac:dyDescent="0.25">
      <c r="A47" s="49" t="s">
        <v>15</v>
      </c>
      <c r="B47" s="49"/>
      <c r="C47" s="49"/>
      <c r="D47" s="49"/>
      <c r="E47" s="49"/>
      <c r="F47" s="19"/>
      <c r="G47" s="19"/>
      <c r="H47" s="19"/>
      <c r="I47" s="19"/>
      <c r="J47" s="19"/>
      <c r="K47" s="19"/>
      <c r="L47" s="19"/>
      <c r="M47" s="19"/>
      <c r="N47" s="19"/>
    </row>
    <row r="48" spans="1:14" x14ac:dyDescent="0.25">
      <c r="A48" s="49" t="s">
        <v>12</v>
      </c>
      <c r="B48" s="49"/>
      <c r="C48" s="49"/>
      <c r="D48" s="49"/>
      <c r="E48" s="49"/>
      <c r="F48" s="19"/>
      <c r="G48" s="19"/>
      <c r="H48" s="19"/>
      <c r="I48" s="19"/>
      <c r="J48" s="19"/>
      <c r="K48" s="19"/>
      <c r="L48" s="19"/>
      <c r="M48" s="19"/>
      <c r="N48" s="19"/>
    </row>
    <row r="49" spans="1:14" x14ac:dyDescent="0.25">
      <c r="A49" s="49" t="s">
        <v>13</v>
      </c>
      <c r="B49" s="49"/>
      <c r="C49" s="49"/>
      <c r="D49" s="49"/>
      <c r="E49" s="49"/>
      <c r="F49" s="18"/>
      <c r="G49" s="18"/>
      <c r="H49" s="18"/>
      <c r="I49" s="18"/>
      <c r="J49" s="18"/>
      <c r="K49" s="18"/>
      <c r="L49" s="18"/>
      <c r="M49" s="18"/>
      <c r="N49" s="18"/>
    </row>
    <row r="51" spans="1:14" ht="15.75" thickBot="1" x14ac:dyDescent="0.3">
      <c r="A51" s="11" t="s">
        <v>16</v>
      </c>
      <c r="B51" s="12" t="s">
        <v>0</v>
      </c>
      <c r="C51" s="12" t="s">
        <v>25</v>
      </c>
      <c r="D51" s="12" t="s">
        <v>29</v>
      </c>
      <c r="E51" s="12" t="s">
        <v>33</v>
      </c>
      <c r="F51" s="12" t="s">
        <v>36</v>
      </c>
      <c r="G51" s="20"/>
      <c r="H51" s="20"/>
      <c r="I51" s="20"/>
      <c r="J51" s="20"/>
      <c r="K51" s="20"/>
      <c r="L51" s="20"/>
      <c r="M51" s="20"/>
      <c r="N51" s="20"/>
    </row>
    <row r="53" spans="1:14" x14ac:dyDescent="0.25">
      <c r="A53" s="21" t="s">
        <v>17</v>
      </c>
      <c r="B53" s="2">
        <f>'1T'!E53</f>
        <v>4516272000</v>
      </c>
      <c r="C53" s="2">
        <f>'2T'!E53</f>
        <v>5123168000</v>
      </c>
      <c r="D53" s="2">
        <f>'3T'!E53</f>
        <v>4911477000</v>
      </c>
      <c r="E53" s="2">
        <f>'4T'!E53</f>
        <v>4899511000</v>
      </c>
      <c r="F53" s="2">
        <f>SUM(B53:E53)</f>
        <v>19450428000</v>
      </c>
    </row>
    <row r="54" spans="1:14" x14ac:dyDescent="0.25">
      <c r="A54" s="21"/>
    </row>
    <row r="57" spans="1:14" ht="15.75" thickBot="1" x14ac:dyDescent="0.3">
      <c r="A57" s="13" t="s">
        <v>14</v>
      </c>
      <c r="B57" s="3">
        <f>B53</f>
        <v>4516272000</v>
      </c>
      <c r="C57" s="3">
        <f t="shared" ref="C57:F57" si="5">C53</f>
        <v>5123168000</v>
      </c>
      <c r="D57" s="3">
        <f t="shared" si="5"/>
        <v>4911477000</v>
      </c>
      <c r="E57" s="3">
        <f t="shared" si="5"/>
        <v>4899511000</v>
      </c>
      <c r="F57" s="3">
        <f t="shared" si="5"/>
        <v>19450428000</v>
      </c>
      <c r="G57" s="14"/>
      <c r="H57" s="14"/>
      <c r="I57" s="14"/>
      <c r="J57" s="14"/>
      <c r="K57" s="14"/>
      <c r="L57" s="14"/>
      <c r="M57" s="14"/>
      <c r="N57" s="14"/>
    </row>
    <row r="58" spans="1:14" ht="15.75" thickTop="1" x14ac:dyDescent="0.25">
      <c r="A58" s="2" t="s">
        <v>79</v>
      </c>
    </row>
    <row r="61" spans="1:14" x14ac:dyDescent="0.25">
      <c r="A61" s="49" t="s">
        <v>18</v>
      </c>
      <c r="B61" s="49"/>
      <c r="C61" s="49"/>
      <c r="D61" s="49"/>
      <c r="E61" s="49"/>
      <c r="F61" s="19"/>
      <c r="G61" s="19"/>
      <c r="H61" s="19"/>
      <c r="I61" s="19"/>
      <c r="J61" s="19"/>
      <c r="K61" s="19"/>
      <c r="L61" s="19"/>
      <c r="M61" s="19"/>
      <c r="N61" s="19"/>
    </row>
    <row r="62" spans="1:14" x14ac:dyDescent="0.25">
      <c r="A62" s="49" t="s">
        <v>19</v>
      </c>
      <c r="B62" s="49"/>
      <c r="C62" s="49"/>
      <c r="D62" s="49"/>
      <c r="E62" s="49"/>
    </row>
    <row r="63" spans="1:14" x14ac:dyDescent="0.25">
      <c r="A63" s="49" t="s">
        <v>13</v>
      </c>
      <c r="B63" s="49"/>
      <c r="C63" s="49"/>
      <c r="D63" s="49"/>
      <c r="E63" s="49"/>
      <c r="F63" s="18"/>
      <c r="G63" s="18"/>
      <c r="H63" s="18"/>
      <c r="I63" s="18"/>
      <c r="J63" s="18"/>
      <c r="K63" s="18"/>
      <c r="L63" s="18"/>
      <c r="M63" s="18"/>
      <c r="N63" s="18"/>
    </row>
    <row r="65" spans="1:14" ht="15.75" thickBot="1" x14ac:dyDescent="0.3">
      <c r="A65" s="11" t="s">
        <v>16</v>
      </c>
      <c r="B65" s="12" t="s">
        <v>0</v>
      </c>
      <c r="C65" s="12" t="s">
        <v>25</v>
      </c>
      <c r="D65" s="12" t="s">
        <v>29</v>
      </c>
      <c r="E65" s="12" t="s">
        <v>33</v>
      </c>
      <c r="F65" s="12" t="s">
        <v>36</v>
      </c>
      <c r="G65" s="20"/>
      <c r="H65" s="20"/>
      <c r="I65" s="20"/>
      <c r="J65" s="20"/>
      <c r="K65" s="20"/>
      <c r="L65" s="20"/>
      <c r="M65" s="20"/>
      <c r="N65" s="20"/>
    </row>
    <row r="67" spans="1:14" x14ac:dyDescent="0.25">
      <c r="A67" s="31" t="s">
        <v>44</v>
      </c>
      <c r="B67" s="2">
        <f>'1T'!E67</f>
        <v>1182982094.4000001</v>
      </c>
      <c r="C67" s="2">
        <f>'2T'!E67</f>
        <v>2416695000</v>
      </c>
      <c r="D67" s="2">
        <f>'3T'!E67</f>
        <v>4000727000</v>
      </c>
      <c r="E67" s="2">
        <f>'4T'!E67</f>
        <v>2128562000</v>
      </c>
      <c r="F67" s="2">
        <f>B67</f>
        <v>1182982094.4000001</v>
      </c>
    </row>
    <row r="68" spans="1:14" x14ac:dyDescent="0.25">
      <c r="A68" s="31" t="s">
        <v>20</v>
      </c>
      <c r="B68" s="2">
        <f>'1T'!E68</f>
        <v>6877400000</v>
      </c>
      <c r="C68" s="2">
        <f>'2T'!E68</f>
        <v>6707200000</v>
      </c>
      <c r="D68" s="2">
        <f>'3T'!E68</f>
        <v>3039312000</v>
      </c>
      <c r="E68" s="2">
        <f>'4T'!E68</f>
        <v>3856563673.4299998</v>
      </c>
      <c r="F68" s="2">
        <f>SUM(B68:E68)</f>
        <v>20480475673.43</v>
      </c>
    </row>
    <row r="69" spans="1:14" x14ac:dyDescent="0.25">
      <c r="A69" s="31" t="s">
        <v>45</v>
      </c>
      <c r="B69" s="2">
        <f>'1T'!E69</f>
        <v>8060382094.3999996</v>
      </c>
      <c r="C69" s="2">
        <f>'2T'!E69</f>
        <v>9123895000</v>
      </c>
      <c r="D69" s="2">
        <f>'3T'!E69</f>
        <v>7040039000</v>
      </c>
      <c r="E69" s="2">
        <f>'4T'!E69</f>
        <v>5985125673.4300003</v>
      </c>
      <c r="F69" s="2">
        <f>SUM(F67:F68)</f>
        <v>21663457767.830002</v>
      </c>
    </row>
    <row r="70" spans="1:14" x14ac:dyDescent="0.25">
      <c r="A70" s="31" t="s">
        <v>21</v>
      </c>
      <c r="B70" s="2">
        <f>'1T'!E70</f>
        <v>5643687094.3999996</v>
      </c>
      <c r="C70" s="2">
        <f>'2T'!E70</f>
        <v>5123168000</v>
      </c>
      <c r="D70" s="2">
        <f>'3T'!E70</f>
        <v>4911477000</v>
      </c>
      <c r="E70" s="2">
        <f>'4T'!E70</f>
        <v>4954398000</v>
      </c>
      <c r="F70" s="2">
        <f>SUM(B70:E70)</f>
        <v>20632730094.400002</v>
      </c>
    </row>
    <row r="71" spans="1:14" x14ac:dyDescent="0.25">
      <c r="A71" s="31" t="s">
        <v>46</v>
      </c>
      <c r="B71" s="2">
        <f>'1T'!E71</f>
        <v>2416695000</v>
      </c>
      <c r="C71" s="2">
        <f>'2T'!E71</f>
        <v>4000727000</v>
      </c>
      <c r="D71" s="2">
        <f>'3T'!E71</f>
        <v>2128562000</v>
      </c>
      <c r="E71" s="2">
        <f>'4T'!E71</f>
        <v>1030727673.4300003</v>
      </c>
      <c r="F71" s="2">
        <f>+F69-F70</f>
        <v>1030727673.4300003</v>
      </c>
    </row>
    <row r="72" spans="1:14" ht="15.75" thickBot="1" x14ac:dyDescent="0.3">
      <c r="A72" s="3"/>
      <c r="B72" s="3"/>
      <c r="C72" s="3"/>
      <c r="D72" s="3"/>
      <c r="E72" s="3"/>
      <c r="F72" s="3"/>
      <c r="G72" s="14"/>
      <c r="H72" s="14"/>
      <c r="I72" s="14"/>
      <c r="J72" s="14"/>
      <c r="K72" s="14"/>
      <c r="L72" s="14"/>
      <c r="M72" s="14"/>
      <c r="N72" s="14"/>
    </row>
    <row r="73" spans="1:14" ht="15.75" thickTop="1" x14ac:dyDescent="0.25">
      <c r="A73" s="2" t="s">
        <v>63</v>
      </c>
    </row>
    <row r="76" spans="1:14" x14ac:dyDescent="0.25">
      <c r="A76" s="1" t="s">
        <v>85</v>
      </c>
    </row>
    <row r="77" spans="1:14" x14ac:dyDescent="0.25">
      <c r="A77" s="1" t="s">
        <v>70</v>
      </c>
    </row>
    <row r="78" spans="1:14" x14ac:dyDescent="0.25">
      <c r="A78" s="16" t="s">
        <v>75</v>
      </c>
    </row>
    <row r="79" spans="1:14" x14ac:dyDescent="0.25">
      <c r="A79" s="16" t="s">
        <v>76</v>
      </c>
    </row>
    <row r="80" spans="1:14" x14ac:dyDescent="0.25">
      <c r="A80" s="16" t="s">
        <v>77</v>
      </c>
    </row>
    <row r="81" spans="1:1" x14ac:dyDescent="0.25">
      <c r="A81" s="16" t="s">
        <v>78</v>
      </c>
    </row>
    <row r="82" spans="1:1" x14ac:dyDescent="0.25">
      <c r="A82" s="30"/>
    </row>
    <row r="83" spans="1:1" x14ac:dyDescent="0.25">
      <c r="A83" s="30"/>
    </row>
    <row r="87" spans="1:1" hidden="1" x14ac:dyDescent="0.25">
      <c r="A87" s="2"/>
    </row>
    <row r="88" spans="1:1" x14ac:dyDescent="0.25">
      <c r="A88" s="2"/>
    </row>
    <row r="89" spans="1:1" x14ac:dyDescent="0.25">
      <c r="A89" s="2"/>
    </row>
    <row r="93" spans="1:1" hidden="1" x14ac:dyDescent="0.25">
      <c r="A93" s="2"/>
    </row>
  </sheetData>
  <mergeCells count="14">
    <mergeCell ref="A47:E47"/>
    <mergeCell ref="A1:F1"/>
    <mergeCell ref="A8:F8"/>
    <mergeCell ref="A9:F9"/>
    <mergeCell ref="A28:F28"/>
    <mergeCell ref="A31:E31"/>
    <mergeCell ref="A32:E32"/>
    <mergeCell ref="A33:E33"/>
    <mergeCell ref="A29:F29"/>
    <mergeCell ref="A48:E48"/>
    <mergeCell ref="A49:E49"/>
    <mergeCell ref="A61:E61"/>
    <mergeCell ref="A62:E62"/>
    <mergeCell ref="A63:E63"/>
  </mergeCells>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1T</vt:lpstr>
      <vt:lpstr>2T</vt:lpstr>
      <vt:lpstr>3T</vt:lpstr>
      <vt:lpstr>4T</vt:lpstr>
      <vt:lpstr>Semestral</vt:lpstr>
      <vt:lpstr>3T Acumulado</vt:lpstr>
      <vt:lpstr>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cp:lastPrinted>2013-12-16T19:46:02Z</cp:lastPrinted>
  <dcterms:created xsi:type="dcterms:W3CDTF">2012-06-04T17:45:20Z</dcterms:created>
  <dcterms:modified xsi:type="dcterms:W3CDTF">2015-05-07T16:33:50Z</dcterms:modified>
</cp:coreProperties>
</file>