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odo\DESAF 2014\Indicadores 2014-Horacio\BANHVI\Informes trimestrales\"/>
    </mc:Choice>
  </mc:AlternateContent>
  <bookViews>
    <workbookView xWindow="0" yWindow="0" windowWidth="21600" windowHeight="9735" tabRatio="549" activeTab="6"/>
  </bookViews>
  <sheets>
    <sheet name="1T" sheetId="1" r:id="rId1"/>
    <sheet name="2T" sheetId="2" r:id="rId2"/>
    <sheet name="3T" sheetId="3" r:id="rId3"/>
    <sheet name="4T" sheetId="4" r:id="rId4"/>
    <sheet name="Semestral" sheetId="5" r:id="rId5"/>
    <sheet name="3T Acumulado" sheetId="6" r:id="rId6"/>
    <sheet name="Anual" sheetId="7" r:id="rId7"/>
  </sheets>
  <definedNames>
    <definedName name="_xlnm.Print_Area" localSheetId="0">'1T'!$A$2:$F$92</definedName>
    <definedName name="_xlnm.Print_Area" localSheetId="1">'2T'!$A$8:$F$92</definedName>
  </definedNames>
  <calcPr calcId="152511" concurrentCalc="0"/>
</workbook>
</file>

<file path=xl/calcChain.xml><?xml version="1.0" encoding="utf-8"?>
<calcChain xmlns="http://schemas.openxmlformats.org/spreadsheetml/2006/main">
  <c r="C34" i="2" l="1"/>
  <c r="D34" i="2"/>
  <c r="E34" i="2"/>
  <c r="E53" i="3"/>
  <c r="D53" i="6"/>
  <c r="E54" i="3"/>
  <c r="D54" i="6"/>
  <c r="E55" i="3"/>
  <c r="D55" i="6"/>
  <c r="E56" i="3"/>
  <c r="D56" i="6"/>
  <c r="E57" i="3"/>
  <c r="D57" i="6"/>
  <c r="D58" i="6"/>
  <c r="E53" i="2"/>
  <c r="C53" i="5"/>
  <c r="E54" i="2"/>
  <c r="C54" i="5"/>
  <c r="E55" i="2"/>
  <c r="C55" i="5"/>
  <c r="E56" i="2"/>
  <c r="C56" i="5"/>
  <c r="E57" i="2"/>
  <c r="C57" i="5"/>
  <c r="C58" i="5"/>
  <c r="E53" i="1"/>
  <c r="B53" i="5"/>
  <c r="E54" i="1"/>
  <c r="B54" i="5"/>
  <c r="E55" i="1"/>
  <c r="B55" i="5"/>
  <c r="E56" i="1"/>
  <c r="B56" i="5"/>
  <c r="E57" i="1"/>
  <c r="B57" i="5"/>
  <c r="B58" i="5"/>
  <c r="D53" i="5"/>
  <c r="D54" i="5"/>
  <c r="D55" i="5"/>
  <c r="D56" i="5"/>
  <c r="D57" i="5"/>
  <c r="D58" i="5"/>
  <c r="E46" i="1"/>
  <c r="B46" i="5"/>
  <c r="E47" i="1"/>
  <c r="B47" i="5"/>
  <c r="E48" i="1"/>
  <c r="B48" i="5"/>
  <c r="E49" i="1"/>
  <c r="B49" i="5"/>
  <c r="E50" i="1"/>
  <c r="B50" i="5"/>
  <c r="B51" i="5"/>
  <c r="E46" i="2"/>
  <c r="C46" i="5"/>
  <c r="E47" i="2"/>
  <c r="C47" i="5"/>
  <c r="E48" i="2"/>
  <c r="C48" i="5"/>
  <c r="E49" i="2"/>
  <c r="C49" i="5"/>
  <c r="E50" i="2"/>
  <c r="C50" i="5"/>
  <c r="C51" i="5"/>
  <c r="F27" i="1"/>
  <c r="C27" i="7"/>
  <c r="F29" i="1"/>
  <c r="C29" i="7"/>
  <c r="F31" i="1"/>
  <c r="C31" i="7"/>
  <c r="F33" i="1"/>
  <c r="C33" i="7"/>
  <c r="C35" i="7"/>
  <c r="F27" i="2"/>
  <c r="D27" i="7"/>
  <c r="F29" i="2"/>
  <c r="D29" i="7"/>
  <c r="F31" i="2"/>
  <c r="D31" i="7"/>
  <c r="F33" i="2"/>
  <c r="D33" i="7"/>
  <c r="D35" i="7"/>
  <c r="F27" i="3"/>
  <c r="E27" i="7"/>
  <c r="F29" i="3"/>
  <c r="E29" i="7"/>
  <c r="F31" i="3"/>
  <c r="E31" i="7"/>
  <c r="F33" i="3"/>
  <c r="E33" i="7"/>
  <c r="E35" i="7"/>
  <c r="F27" i="4"/>
  <c r="F27" i="7"/>
  <c r="F29" i="4"/>
  <c r="F29" i="7"/>
  <c r="F31" i="4"/>
  <c r="F31" i="7"/>
  <c r="F33" i="4"/>
  <c r="F33" i="7"/>
  <c r="F35" i="7"/>
  <c r="C27" i="5"/>
  <c r="C29" i="5"/>
  <c r="C31" i="5"/>
  <c r="C33" i="5"/>
  <c r="C35" i="5"/>
  <c r="D27" i="5"/>
  <c r="D29" i="5"/>
  <c r="D31" i="5"/>
  <c r="D33" i="5"/>
  <c r="D35" i="5"/>
  <c r="F26" i="1"/>
  <c r="C26" i="7"/>
  <c r="F28" i="1"/>
  <c r="C28" i="7"/>
  <c r="F30" i="1"/>
  <c r="C30" i="7"/>
  <c r="F32" i="1"/>
  <c r="C32" i="7"/>
  <c r="C34" i="7"/>
  <c r="F26" i="2"/>
  <c r="D26" i="7"/>
  <c r="F28" i="2"/>
  <c r="D28" i="7"/>
  <c r="F30" i="2"/>
  <c r="D30" i="7"/>
  <c r="F32" i="2"/>
  <c r="D32" i="7"/>
  <c r="D34" i="7"/>
  <c r="F26" i="3"/>
  <c r="E26" i="7"/>
  <c r="F28" i="3"/>
  <c r="E28" i="7"/>
  <c r="F30" i="3"/>
  <c r="E30" i="7"/>
  <c r="F32" i="3"/>
  <c r="E32" i="7"/>
  <c r="E34" i="7"/>
  <c r="F26" i="4"/>
  <c r="F26" i="7"/>
  <c r="F28" i="4"/>
  <c r="F28" i="7"/>
  <c r="F30" i="4"/>
  <c r="F30" i="7"/>
  <c r="F32" i="4"/>
  <c r="F32" i="7"/>
  <c r="F34" i="7"/>
  <c r="C26" i="5"/>
  <c r="C28" i="5"/>
  <c r="C30" i="5"/>
  <c r="C32" i="5"/>
  <c r="C34" i="5"/>
  <c r="D26" i="5"/>
  <c r="D28" i="5"/>
  <c r="D30" i="5"/>
  <c r="D32" i="5"/>
  <c r="D34" i="5"/>
  <c r="F15" i="1"/>
  <c r="C15" i="7"/>
  <c r="F17" i="1"/>
  <c r="C17" i="7"/>
  <c r="F19" i="1"/>
  <c r="C19" i="7"/>
  <c r="F21" i="1"/>
  <c r="C21" i="7"/>
  <c r="C23" i="7"/>
  <c r="F15" i="2"/>
  <c r="D15" i="7"/>
  <c r="F17" i="2"/>
  <c r="D17" i="7"/>
  <c r="F19" i="2"/>
  <c r="D19" i="7"/>
  <c r="F21" i="2"/>
  <c r="D21" i="7"/>
  <c r="D23" i="7"/>
  <c r="F15" i="3"/>
  <c r="E15" i="7"/>
  <c r="F17" i="3"/>
  <c r="E17" i="7"/>
  <c r="F19" i="3"/>
  <c r="E19" i="7"/>
  <c r="F21" i="3"/>
  <c r="E21" i="7"/>
  <c r="E23" i="7"/>
  <c r="F15" i="4"/>
  <c r="F15" i="7"/>
  <c r="F17" i="4"/>
  <c r="F17" i="7"/>
  <c r="F19" i="4"/>
  <c r="F19" i="7"/>
  <c r="F21" i="4"/>
  <c r="F21" i="7"/>
  <c r="F23" i="7"/>
  <c r="D15" i="5"/>
  <c r="D17" i="5"/>
  <c r="D19" i="5"/>
  <c r="D21" i="5"/>
  <c r="D23" i="5"/>
  <c r="C15" i="5"/>
  <c r="C17" i="5"/>
  <c r="C19" i="5"/>
  <c r="C21" i="5"/>
  <c r="C23" i="5"/>
  <c r="F14" i="1"/>
  <c r="C14" i="7"/>
  <c r="F16" i="1"/>
  <c r="C16" i="7"/>
  <c r="F18" i="1"/>
  <c r="C18" i="7"/>
  <c r="F20" i="1"/>
  <c r="C20" i="7"/>
  <c r="C22" i="7"/>
  <c r="F14" i="2"/>
  <c r="D14" i="7"/>
  <c r="F16" i="2"/>
  <c r="D16" i="7"/>
  <c r="F18" i="2"/>
  <c r="D18" i="7"/>
  <c r="F20" i="2"/>
  <c r="D20" i="7"/>
  <c r="D22" i="7"/>
  <c r="F14" i="3"/>
  <c r="E14" i="7"/>
  <c r="F16" i="3"/>
  <c r="E16" i="7"/>
  <c r="F18" i="3"/>
  <c r="E18" i="7"/>
  <c r="F20" i="3"/>
  <c r="E20" i="7"/>
  <c r="E22" i="7"/>
  <c r="F14" i="4"/>
  <c r="F14" i="7"/>
  <c r="F16" i="4"/>
  <c r="F16" i="7"/>
  <c r="F18" i="4"/>
  <c r="F18" i="7"/>
  <c r="F20" i="4"/>
  <c r="F20" i="7"/>
  <c r="F22" i="7"/>
  <c r="C14" i="5"/>
  <c r="C16" i="5"/>
  <c r="C18" i="5"/>
  <c r="C20" i="5"/>
  <c r="C22" i="5"/>
  <c r="D14" i="5"/>
  <c r="D16" i="5"/>
  <c r="D18" i="5"/>
  <c r="D20" i="5"/>
  <c r="D22" i="5"/>
  <c r="E86" i="1"/>
  <c r="E87" i="1"/>
  <c r="E88" i="1"/>
  <c r="B75" i="1"/>
  <c r="B89" i="1"/>
  <c r="C75" i="1"/>
  <c r="C89" i="1"/>
  <c r="D75" i="1"/>
  <c r="D89" i="1"/>
  <c r="E89" i="1"/>
  <c r="E90" i="1"/>
  <c r="B86" i="2"/>
  <c r="B58" i="1"/>
  <c r="C58" i="1"/>
  <c r="D58" i="1"/>
  <c r="B58" i="4"/>
  <c r="C58" i="4"/>
  <c r="D58" i="4"/>
  <c r="B58" i="3"/>
  <c r="C58" i="3"/>
  <c r="D58" i="3"/>
  <c r="B58" i="2"/>
  <c r="C58" i="2"/>
  <c r="D58" i="2"/>
  <c r="C23" i="1"/>
  <c r="C75" i="4"/>
  <c r="C89" i="4"/>
  <c r="D75" i="4"/>
  <c r="D89" i="4"/>
  <c r="B75" i="4"/>
  <c r="B89" i="4"/>
  <c r="C34" i="4"/>
  <c r="D34" i="4"/>
  <c r="E34" i="4"/>
  <c r="C35" i="4"/>
  <c r="D35" i="4"/>
  <c r="E35" i="4"/>
  <c r="C23" i="4"/>
  <c r="D23" i="4"/>
  <c r="E23" i="4"/>
  <c r="C22" i="4"/>
  <c r="D22" i="4"/>
  <c r="E22" i="4"/>
  <c r="E87" i="4"/>
  <c r="E87" i="7"/>
  <c r="E73" i="4"/>
  <c r="E73" i="7"/>
  <c r="E72" i="4"/>
  <c r="E72" i="7"/>
  <c r="E71" i="4"/>
  <c r="E71" i="7"/>
  <c r="E70" i="4"/>
  <c r="E70" i="7"/>
  <c r="E69" i="4"/>
  <c r="E69" i="7"/>
  <c r="E68" i="4"/>
  <c r="E68" i="7"/>
  <c r="E57" i="4"/>
  <c r="E57" i="7"/>
  <c r="E56" i="4"/>
  <c r="E56" i="7"/>
  <c r="E55" i="4"/>
  <c r="E55" i="7"/>
  <c r="E54" i="4"/>
  <c r="E54" i="7"/>
  <c r="E53" i="4"/>
  <c r="E53" i="7"/>
  <c r="D51" i="4"/>
  <c r="C51" i="4"/>
  <c r="B51" i="4"/>
  <c r="E50" i="4"/>
  <c r="E50" i="7"/>
  <c r="E49" i="4"/>
  <c r="E49" i="7"/>
  <c r="E48" i="4"/>
  <c r="E48" i="7"/>
  <c r="E47" i="4"/>
  <c r="E47" i="7"/>
  <c r="E46" i="4"/>
  <c r="E46" i="7"/>
  <c r="E87" i="3"/>
  <c r="D87" i="6"/>
  <c r="D75" i="3"/>
  <c r="D89" i="3"/>
  <c r="C75" i="3"/>
  <c r="C89" i="3"/>
  <c r="B75" i="3"/>
  <c r="B89" i="3"/>
  <c r="E73" i="3"/>
  <c r="D73" i="6"/>
  <c r="E72" i="3"/>
  <c r="D72" i="6"/>
  <c r="E71" i="3"/>
  <c r="D71" i="6"/>
  <c r="E70" i="3"/>
  <c r="D70" i="6"/>
  <c r="E69" i="3"/>
  <c r="D69" i="6"/>
  <c r="E68" i="3"/>
  <c r="D68" i="7"/>
  <c r="D53" i="7"/>
  <c r="D51" i="3"/>
  <c r="C51" i="3"/>
  <c r="B51" i="3"/>
  <c r="E50" i="3"/>
  <c r="D50" i="6"/>
  <c r="E49" i="3"/>
  <c r="D49" i="6"/>
  <c r="E48" i="3"/>
  <c r="D48" i="6"/>
  <c r="E47" i="3"/>
  <c r="D47" i="6"/>
  <c r="E46" i="3"/>
  <c r="D46" i="7"/>
  <c r="E35" i="3"/>
  <c r="D35" i="3"/>
  <c r="C35" i="3"/>
  <c r="E34" i="3"/>
  <c r="D34" i="3"/>
  <c r="C34" i="3"/>
  <c r="E32" i="6"/>
  <c r="E31" i="6"/>
  <c r="E30" i="6"/>
  <c r="E29" i="6"/>
  <c r="E28" i="6"/>
  <c r="E27" i="6"/>
  <c r="E23" i="3"/>
  <c r="D23" i="3"/>
  <c r="C23" i="3"/>
  <c r="E22" i="3"/>
  <c r="D22" i="3"/>
  <c r="C22" i="3"/>
  <c r="E21" i="6"/>
  <c r="E20" i="6"/>
  <c r="E19" i="6"/>
  <c r="E18" i="6"/>
  <c r="E17" i="6"/>
  <c r="E16" i="6"/>
  <c r="E15" i="6"/>
  <c r="E23" i="6"/>
  <c r="E87" i="2"/>
  <c r="C87" i="6"/>
  <c r="D75" i="2"/>
  <c r="D89" i="2"/>
  <c r="C75" i="2"/>
  <c r="C89" i="2"/>
  <c r="B75" i="2"/>
  <c r="B89" i="2"/>
  <c r="E73" i="2"/>
  <c r="C73" i="5"/>
  <c r="E72" i="2"/>
  <c r="C72" i="5"/>
  <c r="E71" i="2"/>
  <c r="C71" i="5"/>
  <c r="E70" i="2"/>
  <c r="C70" i="5"/>
  <c r="E69" i="2"/>
  <c r="C69" i="6"/>
  <c r="E68" i="2"/>
  <c r="C68" i="5"/>
  <c r="C53" i="7"/>
  <c r="D51" i="2"/>
  <c r="C51" i="2"/>
  <c r="B51" i="2"/>
  <c r="C49" i="6"/>
  <c r="C46" i="6"/>
  <c r="E35" i="2"/>
  <c r="D35" i="2"/>
  <c r="C35" i="2"/>
  <c r="E23" i="2"/>
  <c r="D23" i="2"/>
  <c r="C23" i="2"/>
  <c r="E22" i="2"/>
  <c r="D22" i="2"/>
  <c r="C22" i="2"/>
  <c r="D20" i="6"/>
  <c r="D15" i="6"/>
  <c r="B88" i="1"/>
  <c r="B87" i="5"/>
  <c r="B86" i="7"/>
  <c r="F86" i="7"/>
  <c r="E73" i="1"/>
  <c r="B73" i="5"/>
  <c r="E72" i="1"/>
  <c r="B72" i="6"/>
  <c r="E71" i="1"/>
  <c r="B71" i="5"/>
  <c r="E70" i="1"/>
  <c r="B70" i="6"/>
  <c r="E69" i="1"/>
  <c r="B69" i="7"/>
  <c r="E68" i="1"/>
  <c r="B68" i="6"/>
  <c r="B57" i="6"/>
  <c r="B55" i="6"/>
  <c r="B53" i="7"/>
  <c r="D51" i="1"/>
  <c r="C51" i="1"/>
  <c r="B51" i="1"/>
  <c r="B50" i="6"/>
  <c r="B49" i="6"/>
  <c r="B48" i="6"/>
  <c r="B47" i="6"/>
  <c r="B46" i="7"/>
  <c r="E35" i="1"/>
  <c r="D35" i="1"/>
  <c r="C35" i="1"/>
  <c r="E34" i="1"/>
  <c r="D34" i="1"/>
  <c r="C34" i="1"/>
  <c r="C33" i="6"/>
  <c r="C31" i="6"/>
  <c r="C30" i="6"/>
  <c r="C29" i="6"/>
  <c r="C28" i="6"/>
  <c r="C27" i="6"/>
  <c r="C26" i="6"/>
  <c r="E23" i="1"/>
  <c r="D23" i="1"/>
  <c r="E22" i="1"/>
  <c r="D22" i="1"/>
  <c r="C22" i="1"/>
  <c r="C21" i="6"/>
  <c r="C20" i="6"/>
  <c r="C19" i="6"/>
  <c r="C18" i="6"/>
  <c r="C16" i="6"/>
  <c r="C15" i="6"/>
  <c r="C14" i="6"/>
  <c r="C22" i="6"/>
  <c r="C17" i="6"/>
  <c r="C23" i="6"/>
  <c r="C35" i="6"/>
  <c r="B72" i="7"/>
  <c r="E89" i="4"/>
  <c r="E89" i="7"/>
  <c r="D73" i="7"/>
  <c r="C50" i="7"/>
  <c r="B50" i="7"/>
  <c r="C49" i="7"/>
  <c r="F23" i="4"/>
  <c r="E51" i="7"/>
  <c r="B49" i="7"/>
  <c r="C68" i="7"/>
  <c r="D72" i="7"/>
  <c r="C87" i="7"/>
  <c r="C47" i="7"/>
  <c r="E75" i="4"/>
  <c r="F35" i="4"/>
  <c r="C48" i="7"/>
  <c r="B70" i="7"/>
  <c r="F22" i="4"/>
  <c r="F34" i="4"/>
  <c r="E75" i="7"/>
  <c r="B71" i="7"/>
  <c r="C69" i="7"/>
  <c r="D87" i="7"/>
  <c r="C46" i="7"/>
  <c r="B73" i="7"/>
  <c r="C71" i="7"/>
  <c r="D69" i="7"/>
  <c r="B87" i="7"/>
  <c r="B47" i="7"/>
  <c r="B68" i="7"/>
  <c r="C72" i="7"/>
  <c r="D70" i="7"/>
  <c r="C70" i="7"/>
  <c r="G21" i="7"/>
  <c r="B48" i="7"/>
  <c r="C73" i="7"/>
  <c r="D71" i="7"/>
  <c r="D50" i="7"/>
  <c r="D48" i="7"/>
  <c r="D49" i="7"/>
  <c r="D47" i="7"/>
  <c r="D56" i="7"/>
  <c r="D54" i="7"/>
  <c r="D57" i="7"/>
  <c r="D55" i="7"/>
  <c r="F53" i="7"/>
  <c r="C56" i="7"/>
  <c r="C54" i="7"/>
  <c r="C57" i="7"/>
  <c r="C55" i="7"/>
  <c r="B56" i="7"/>
  <c r="B54" i="7"/>
  <c r="B57" i="7"/>
  <c r="B55" i="7"/>
  <c r="G33" i="7"/>
  <c r="E58" i="7"/>
  <c r="C32" i="6"/>
  <c r="C34" i="6"/>
  <c r="E51" i="4"/>
  <c r="E58" i="4"/>
  <c r="F35" i="3"/>
  <c r="C73" i="6"/>
  <c r="E51" i="3"/>
  <c r="E58" i="3"/>
  <c r="E75" i="3"/>
  <c r="D68" i="6"/>
  <c r="D75" i="6"/>
  <c r="E89" i="3"/>
  <c r="F22" i="3"/>
  <c r="D46" i="6"/>
  <c r="D51" i="6"/>
  <c r="F23" i="3"/>
  <c r="E33" i="6"/>
  <c r="E35" i="6"/>
  <c r="F34" i="3"/>
  <c r="E26" i="6"/>
  <c r="E34" i="6"/>
  <c r="E14" i="6"/>
  <c r="E22" i="6"/>
  <c r="B87" i="6"/>
  <c r="E87" i="6"/>
  <c r="B86" i="6"/>
  <c r="E86" i="6"/>
  <c r="B86" i="5"/>
  <c r="D86" i="5"/>
  <c r="E89" i="2"/>
  <c r="C89" i="7"/>
  <c r="E58" i="2"/>
  <c r="C87" i="5"/>
  <c r="D87" i="5"/>
  <c r="C55" i="6"/>
  <c r="E55" i="6"/>
  <c r="C50" i="6"/>
  <c r="C70" i="6"/>
  <c r="E70" i="6"/>
  <c r="C69" i="5"/>
  <c r="C75" i="5"/>
  <c r="C68" i="6"/>
  <c r="C56" i="6"/>
  <c r="C47" i="6"/>
  <c r="E47" i="6"/>
  <c r="C71" i="6"/>
  <c r="C57" i="6"/>
  <c r="E57" i="6"/>
  <c r="C53" i="6"/>
  <c r="C54" i="6"/>
  <c r="C58" i="6"/>
  <c r="C48" i="6"/>
  <c r="E48" i="6"/>
  <c r="C72" i="6"/>
  <c r="E72" i="6"/>
  <c r="D50" i="5"/>
  <c r="B88" i="5"/>
  <c r="E49" i="6"/>
  <c r="E51" i="2"/>
  <c r="D29" i="6"/>
  <c r="F29" i="6"/>
  <c r="F35" i="2"/>
  <c r="D17" i="6"/>
  <c r="D19" i="6"/>
  <c r="D21" i="6"/>
  <c r="D23" i="6"/>
  <c r="E17" i="5"/>
  <c r="B70" i="5"/>
  <c r="D70" i="5"/>
  <c r="E75" i="1"/>
  <c r="E58" i="1"/>
  <c r="E51" i="1"/>
  <c r="F34" i="1"/>
  <c r="F22" i="1"/>
  <c r="D71" i="5"/>
  <c r="B90" i="1"/>
  <c r="C86" i="1"/>
  <c r="C88" i="1"/>
  <c r="C90" i="1"/>
  <c r="D86" i="1"/>
  <c r="D88" i="1"/>
  <c r="D90" i="1"/>
  <c r="F20" i="6"/>
  <c r="F15" i="6"/>
  <c r="D73" i="5"/>
  <c r="F23" i="1"/>
  <c r="F35" i="1"/>
  <c r="F22" i="2"/>
  <c r="F34" i="2"/>
  <c r="E75" i="2"/>
  <c r="D47" i="5"/>
  <c r="D14" i="6"/>
  <c r="D26" i="6"/>
  <c r="B71" i="6"/>
  <c r="B72" i="5"/>
  <c r="D72" i="5"/>
  <c r="D31" i="6"/>
  <c r="F31" i="6"/>
  <c r="B46" i="6"/>
  <c r="B51" i="6"/>
  <c r="B54" i="6"/>
  <c r="B69" i="5"/>
  <c r="D16" i="6"/>
  <c r="F16" i="6"/>
  <c r="D28" i="6"/>
  <c r="F28" i="6"/>
  <c r="F21" i="6"/>
  <c r="D33" i="6"/>
  <c r="B53" i="6"/>
  <c r="B56" i="6"/>
  <c r="B58" i="6"/>
  <c r="F23" i="2"/>
  <c r="D18" i="6"/>
  <c r="F18" i="6"/>
  <c r="D30" i="6"/>
  <c r="F30" i="6"/>
  <c r="B69" i="6"/>
  <c r="E69" i="6"/>
  <c r="B73" i="6"/>
  <c r="D48" i="5"/>
  <c r="B68" i="5"/>
  <c r="D27" i="6"/>
  <c r="E32" i="5"/>
  <c r="D32" i="6"/>
  <c r="C51" i="6"/>
  <c r="D22" i="6"/>
  <c r="F27" i="6"/>
  <c r="D35" i="6"/>
  <c r="D34" i="6"/>
  <c r="F72" i="7"/>
  <c r="G27" i="7"/>
  <c r="G19" i="7"/>
  <c r="E27" i="5"/>
  <c r="D75" i="7"/>
  <c r="F49" i="7"/>
  <c r="F68" i="7"/>
  <c r="F73" i="7"/>
  <c r="E73" i="6"/>
  <c r="G28" i="7"/>
  <c r="E30" i="5"/>
  <c r="F56" i="7"/>
  <c r="F47" i="7"/>
  <c r="F71" i="7"/>
  <c r="F70" i="7"/>
  <c r="G18" i="7"/>
  <c r="F87" i="7"/>
  <c r="F88" i="7"/>
  <c r="F69" i="7"/>
  <c r="D58" i="7"/>
  <c r="F54" i="7"/>
  <c r="C58" i="7"/>
  <c r="B58" i="7"/>
  <c r="F48" i="7"/>
  <c r="F50" i="7"/>
  <c r="B51" i="7"/>
  <c r="C51" i="7"/>
  <c r="F33" i="6"/>
  <c r="G30" i="7"/>
  <c r="G29" i="7"/>
  <c r="G26" i="7"/>
  <c r="G32" i="7"/>
  <c r="G17" i="7"/>
  <c r="G16" i="7"/>
  <c r="G14" i="7"/>
  <c r="B88" i="6"/>
  <c r="B88" i="7"/>
  <c r="E50" i="6"/>
  <c r="D89" i="6"/>
  <c r="D89" i="7"/>
  <c r="B89" i="6"/>
  <c r="B89" i="7"/>
  <c r="F57" i="7"/>
  <c r="F46" i="7"/>
  <c r="F55" i="7"/>
  <c r="B75" i="7"/>
  <c r="C75" i="7"/>
  <c r="E21" i="5"/>
  <c r="E71" i="6"/>
  <c r="D51" i="7"/>
  <c r="G20" i="7"/>
  <c r="G31" i="7"/>
  <c r="G15" i="7"/>
  <c r="E88" i="6"/>
  <c r="D46" i="5"/>
  <c r="E68" i="6"/>
  <c r="D88" i="5"/>
  <c r="E46" i="6"/>
  <c r="E51" i="6"/>
  <c r="F14" i="6"/>
  <c r="F22" i="6"/>
  <c r="E14" i="5"/>
  <c r="D49" i="5"/>
  <c r="E33" i="5"/>
  <c r="C75" i="6"/>
  <c r="E53" i="6"/>
  <c r="C89" i="5"/>
  <c r="C89" i="6"/>
  <c r="E58" i="6"/>
  <c r="E56" i="6"/>
  <c r="D69" i="5"/>
  <c r="E54" i="6"/>
  <c r="E20" i="5"/>
  <c r="B90" i="7"/>
  <c r="B89" i="5"/>
  <c r="E29" i="5"/>
  <c r="F17" i="6"/>
  <c r="E18" i="5"/>
  <c r="E15" i="5"/>
  <c r="E31" i="5"/>
  <c r="E16" i="5"/>
  <c r="B75" i="6"/>
  <c r="F26" i="6"/>
  <c r="E26" i="5"/>
  <c r="F19" i="6"/>
  <c r="B75" i="5"/>
  <c r="D68" i="5"/>
  <c r="E19" i="5"/>
  <c r="E28" i="5"/>
  <c r="F32" i="6"/>
  <c r="F35" i="6"/>
  <c r="E89" i="6"/>
  <c r="F51" i="7"/>
  <c r="G23" i="7"/>
  <c r="F58" i="7"/>
  <c r="F75" i="7"/>
  <c r="E75" i="6"/>
  <c r="F89" i="7"/>
  <c r="F90" i="7"/>
  <c r="D51" i="5"/>
  <c r="G34" i="7"/>
  <c r="G35" i="7"/>
  <c r="G22" i="7"/>
  <c r="B90" i="5"/>
  <c r="E90" i="6"/>
  <c r="D89" i="5"/>
  <c r="D90" i="5"/>
  <c r="F23" i="6"/>
  <c r="B88" i="2"/>
  <c r="B90" i="2"/>
  <c r="C86" i="2"/>
  <c r="C88" i="2"/>
  <c r="C90" i="2"/>
  <c r="D86" i="2"/>
  <c r="D88" i="2"/>
  <c r="D90" i="2"/>
  <c r="B90" i="6"/>
  <c r="E35" i="5"/>
  <c r="D75" i="5"/>
  <c r="E23" i="5"/>
  <c r="E34" i="5"/>
  <c r="E22" i="5"/>
  <c r="F34" i="6"/>
  <c r="E86" i="2"/>
  <c r="E88" i="2"/>
  <c r="C86" i="7"/>
  <c r="C86" i="6"/>
  <c r="C86" i="5"/>
  <c r="C88" i="6"/>
  <c r="C88" i="7"/>
  <c r="E90" i="2"/>
  <c r="B86" i="3"/>
  <c r="C88" i="5"/>
  <c r="C90" i="6"/>
  <c r="C90" i="7"/>
  <c r="C90" i="5"/>
  <c r="B88" i="3"/>
  <c r="B90" i="3"/>
  <c r="C86" i="3"/>
  <c r="C88" i="3"/>
  <c r="C90" i="3"/>
  <c r="D86" i="3"/>
  <c r="D88" i="3"/>
  <c r="D90" i="3"/>
  <c r="E86" i="3"/>
  <c r="D86" i="7"/>
  <c r="E88" i="3"/>
  <c r="D86" i="6"/>
  <c r="D88" i="6"/>
  <c r="D88" i="7"/>
  <c r="E90" i="3"/>
  <c r="B86" i="4"/>
  <c r="D90" i="6"/>
  <c r="D90" i="7"/>
  <c r="E86" i="4"/>
  <c r="B88" i="4"/>
  <c r="B90" i="4"/>
  <c r="C86" i="4"/>
  <c r="C88" i="4"/>
  <c r="C90" i="4"/>
  <c r="D86" i="4"/>
  <c r="D88" i="4"/>
  <c r="D90" i="4"/>
  <c r="E86" i="7"/>
  <c r="E88" i="4"/>
  <c r="E88" i="7"/>
  <c r="E90" i="4"/>
  <c r="E90" i="7"/>
</calcChain>
</file>

<file path=xl/sharedStrings.xml><?xml version="1.0" encoding="utf-8"?>
<sst xmlns="http://schemas.openxmlformats.org/spreadsheetml/2006/main" count="746" uniqueCount="101">
  <si>
    <t>FODESAF</t>
  </si>
  <si>
    <t>Programa:</t>
  </si>
  <si>
    <t>Bono Familiar para la Vivienda</t>
  </si>
  <si>
    <t>Institución:</t>
  </si>
  <si>
    <t>Banco Hipotecario De La Vivienda</t>
  </si>
  <si>
    <t>Unidad Ejecutora:</t>
  </si>
  <si>
    <t>FOSUVI</t>
  </si>
  <si>
    <t>Período:</t>
  </si>
  <si>
    <t>Cuadro N°1</t>
  </si>
  <si>
    <t>Reporte de beneficios efectivos por el Fondo de Desarrollo Social y Asignaciones Familiares</t>
  </si>
  <si>
    <t>Beneficio</t>
  </si>
  <si>
    <t>Unidad</t>
  </si>
  <si>
    <t>Enero</t>
  </si>
  <si>
    <t>Febrero</t>
  </si>
  <si>
    <t>Marzo</t>
  </si>
  <si>
    <t>I Trimestre</t>
  </si>
  <si>
    <t>Bonos formalizados</t>
  </si>
  <si>
    <t>1. Construcción en Lote Propio (CLP)</t>
  </si>
  <si>
    <t>Familias</t>
  </si>
  <si>
    <t>Personas</t>
  </si>
  <si>
    <t>2. Compra de Lote y Construcción (LYC)</t>
  </si>
  <si>
    <t>3. Compra de Vivienda Existente (CVE) formalizados</t>
  </si>
  <si>
    <t>4. Reparación, Ampliación, mejoras y terminación de vivienda (RAMTE) Formalizados</t>
  </si>
  <si>
    <t>Total bonos formalizados</t>
  </si>
  <si>
    <t>Bonos entregados</t>
  </si>
  <si>
    <t>1. Construcción en Lote Propio (CLP) Entregados</t>
  </si>
  <si>
    <t>2. Compra de Lote y Construcción (LYC) Entregados</t>
  </si>
  <si>
    <t>3. Compra de Vivienda Existente (CVE)  Entregados</t>
  </si>
  <si>
    <t>4. Reparación, Ampliación, mejoras y terminación de vivienda (RAMTE) Entregados</t>
  </si>
  <si>
    <t>Total bonos entregados</t>
  </si>
  <si>
    <r>
      <t>Fuente:</t>
    </r>
    <r>
      <rPr>
        <sz val="11"/>
        <color rgb="FF000000"/>
        <rFont val="Calibri"/>
        <family val="2"/>
        <charset val="1"/>
      </rPr>
      <t xml:space="preserve"> Departamento de Análisis y Control, Dirección FOSUVI, BANHVI.</t>
    </r>
  </si>
  <si>
    <t>Cuadro  N°2</t>
  </si>
  <si>
    <t>Reporte de gastos efectivos por producto financiados por el Fondo de Desarrollo Social y Asignaciones Familiares</t>
  </si>
  <si>
    <t>Unidad: colones</t>
  </si>
  <si>
    <t>1. Construcción en Lote Propio (CLP)</t>
  </si>
  <si>
    <t>2. Compra de Lote y Construcción (LYC)</t>
  </si>
  <si>
    <t>3.  Compra de Vivienda Existente (CVE)</t>
  </si>
  <si>
    <t>4. Reparación, Ampliación, mejoras y terminación de vivienda (RAMTE)</t>
  </si>
  <si>
    <t>5. Gastos generales</t>
  </si>
  <si>
    <t>Total</t>
  </si>
  <si>
    <t>5. Gastos generales (estimados a los bonos entregados)</t>
  </si>
  <si>
    <r>
      <t>Fuente:</t>
    </r>
    <r>
      <rPr>
        <sz val="11"/>
        <color rgb="FF000000"/>
        <rFont val="Calibri"/>
        <family val="2"/>
        <charset val="1"/>
      </rPr>
      <t xml:space="preserve"> Departamento de Análisis y Control, Dirección FOSUVI y Departamento Financiero Contable, Dirección Administrativa, BANHVI.</t>
    </r>
  </si>
  <si>
    <t>Cuadro  N°3</t>
  </si>
  <si>
    <t>Reporte de gastos efectivos por rubro financiados por el Fondo de Desarrollo Social y Asignaciones Familiares</t>
  </si>
  <si>
    <t>Rubro por objeto de gasto</t>
  </si>
  <si>
    <t>Según Bonos formalizados</t>
  </si>
  <si>
    <t>1. Remuneraciones</t>
  </si>
  <si>
    <t>2. Servicios</t>
  </si>
  <si>
    <t>3. Materiales y Suministros</t>
  </si>
  <si>
    <t>4. Transferencias Corrientes</t>
  </si>
  <si>
    <t>5. Transferencias Corrientes a Instituciones Financieras (costo operativo)</t>
  </si>
  <si>
    <t>6. Transferencias de Capital¹</t>
  </si>
  <si>
    <t>1/ Por medio de las Entidades autorizadas, incluye desembolso de proyectos de Vivienda tramitados al amparo del art, 59 de la Ley del SFNV.</t>
  </si>
  <si>
    <t>Cuadro  N°4</t>
  </si>
  <si>
    <t>Reporte de ingresos efectivos girados por el Fondo de Desarrollo Social y Asignaciones Familiares</t>
  </si>
  <si>
    <r>
      <t xml:space="preserve">1. Saldo en caja inicial  (5 </t>
    </r>
    <r>
      <rPr>
        <sz val="11"/>
        <color rgb="FF000000"/>
        <rFont val="Times New Roman"/>
        <family val="1"/>
        <charset val="1"/>
      </rPr>
      <t xml:space="preserve">t-1) </t>
    </r>
  </si>
  <si>
    <t>2. Ingresos efectivos recibidos</t>
  </si>
  <si>
    <t>3. Recursos disponibles (1+2)</t>
  </si>
  <si>
    <t>4. Egresos efectivos pagados</t>
  </si>
  <si>
    <t>5. Saldo en caja final   (3-4)</t>
  </si>
  <si>
    <r>
      <t xml:space="preserve">Fuente: </t>
    </r>
    <r>
      <rPr>
        <sz val="11"/>
        <color rgb="FF000000"/>
        <rFont val="Calibri"/>
        <family val="2"/>
        <charset val="1"/>
      </rPr>
      <t>Departamento de Análisis y Control, Dirección FOSUVI y Departamento Financiero Contable, Dirección Administrativa, BANHVI.</t>
    </r>
  </si>
  <si>
    <t>Abril</t>
  </si>
  <si>
    <t>Mayo</t>
  </si>
  <si>
    <t>Junio</t>
  </si>
  <si>
    <t>II Trimestre</t>
  </si>
  <si>
    <t>Institución:</t>
  </si>
  <si>
    <t>BANCO HIPOTECARIO DE LA VIVIENDA</t>
  </si>
  <si>
    <t>Cuadro 1</t>
  </si>
  <si>
    <t>Julio</t>
  </si>
  <si>
    <t>Agosto</t>
  </si>
  <si>
    <t>Septiembre</t>
  </si>
  <si>
    <t>III Trimestre</t>
  </si>
  <si>
    <t>Fuente: Departamento de Análisis y Control, Dirección FOSUVI, BANHVI.</t>
  </si>
  <si>
    <t>Cuadro 2</t>
  </si>
  <si>
    <t>Unidad: Colones</t>
  </si>
  <si>
    <t>Cuadro 3</t>
  </si>
  <si>
    <t>5. Transferencias Corrientes a Instituciones Financieras (Costo Operativo)</t>
  </si>
  <si>
    <t>6. Transferencias de Capital 1/</t>
  </si>
  <si>
    <t>Cuadro 4</t>
  </si>
  <si>
    <t>1. Saldo en caja inicial  (5 t-1)</t>
  </si>
  <si>
    <t>Fuente: Departamento de Análisis y Control, Dirección FOSUVI y Departamento Financiero Contable, Dirección Administrativa, BANHVI.</t>
  </si>
  <si>
    <t>Octubre</t>
  </si>
  <si>
    <t>Noviembre</t>
  </si>
  <si>
    <t>Diciembre</t>
  </si>
  <si>
    <t>IV Trimestre</t>
  </si>
  <si>
    <t/>
  </si>
  <si>
    <r>
      <t>Fuente</t>
    </r>
    <r>
      <rPr>
        <sz val="11"/>
        <color rgb="FF000000"/>
        <rFont val="Calibri"/>
        <family val="2"/>
        <charset val="1"/>
      </rPr>
      <t>: Departamento de Análisis y Control, Dirección FOSUVI y Departamento Financiero Contable, Dirección Administrativa, BANHVI.</t>
    </r>
  </si>
  <si>
    <t>I Semestre</t>
  </si>
  <si>
    <t>Acumulado</t>
  </si>
  <si>
    <t>Anual</t>
  </si>
  <si>
    <t>Colones</t>
  </si>
  <si>
    <t>Primer Trimestre 2014</t>
  </si>
  <si>
    <t>Segundo Trimestre 2014</t>
  </si>
  <si>
    <t>Tercer Trimestre 2014</t>
  </si>
  <si>
    <t>Cuarto Trimestre 2014</t>
  </si>
  <si>
    <t>Saldo en caja inicial corresponde en su totalidad a recursos comprometidos en el 2013 por ser desembolsados en el 2014; incluye:
 bonos Ordinarios y Artículo 59 emitidos y/o aprobados que quedaron pendientes de desembolsar al cierre del año anterior, bonos devueltos pendientes de desembolsar de nuevo una vez que se solucione la situación que dio origen al reintegro temporal de los recursos, así como las reservas para las respectivas comisiones tanto para las Entidades Autorizadas como para el Banhvi, según se establece en la Ley del Sistema Financiero Nacional para la Vivienda y en la Ley del FODESAF.</t>
  </si>
  <si>
    <t>Fecha de actualización: 05/05/2015</t>
  </si>
  <si>
    <t>|</t>
  </si>
  <si>
    <t>Fecha de actualización: 23/06/2015 debido al cambio realizado por la Unidad Ejecutora.</t>
  </si>
  <si>
    <t>Primer Semestre 2014</t>
  </si>
  <si>
    <t>Tercer trimestre acumulado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</si>
</sst>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_);_(@_)"/>
    <numFmt numFmtId="165" formatCode="_(* #,##0_);_(* \(#,##0\);_(* \-??_);_(@_)"/>
    <numFmt numFmtId="166" formatCode="_(* #,##0.000_);_(* \(#,##0.000\);_(* &quot;-&quot;??_);_(@_)"/>
  </numFmts>
  <fonts count="16" x14ac:knownFonts="1">
    <font>
      <sz val="11"/>
      <color rgb="FF000000"/>
      <name val="Calibri"/>
      <family val="2"/>
      <charset val="1"/>
    </font>
    <font>
      <b/>
      <sz val="11"/>
      <color rgb="FF000000"/>
      <name val="Calibri"/>
      <family val="2"/>
      <charset val="1"/>
    </font>
    <font>
      <sz val="11"/>
      <name val="Calibri"/>
      <family val="2"/>
      <charset val="1"/>
    </font>
    <font>
      <sz val="10"/>
      <color rgb="FF000000"/>
      <name val="Calibri"/>
      <family val="2"/>
      <charset val="1"/>
    </font>
    <font>
      <sz val="11"/>
      <color rgb="FF000000"/>
      <name val="Times New Roman"/>
      <family val="1"/>
      <charset val="1"/>
    </font>
    <font>
      <sz val="9"/>
      <color rgb="FF000000"/>
      <name val="Calibri"/>
      <family val="2"/>
      <charset val="1"/>
    </font>
    <font>
      <sz val="11"/>
      <color rgb="FFFF0000"/>
      <name val="Calibri"/>
      <family val="2"/>
      <charset val="1"/>
    </font>
    <font>
      <sz val="11"/>
      <name val="Times New Roman"/>
      <family val="1"/>
      <charset val="1"/>
    </font>
    <font>
      <sz val="11"/>
      <color rgb="FF000000"/>
      <name val="Calibri"/>
      <family val="2"/>
      <charset val="1"/>
    </font>
    <font>
      <sz val="11"/>
      <color indexed="8"/>
      <name val="Calibri"/>
      <family val="2"/>
      <scheme val="minor"/>
    </font>
    <font>
      <b/>
      <sz val="11"/>
      <color rgb="FF000000"/>
      <name val="Calibri"/>
      <family val="2"/>
    </font>
    <font>
      <b/>
      <sz val="11"/>
      <name val="Calibri"/>
      <family val="2"/>
    </font>
    <font>
      <sz val="11"/>
      <name val="Times New Roman"/>
      <family val="1"/>
    </font>
    <font>
      <sz val="9"/>
      <color indexed="8"/>
      <name val="Calibri"/>
      <family val="2"/>
    </font>
    <font>
      <sz val="11"/>
      <color rgb="FFFF0000"/>
      <name val="Calibri"/>
      <family val="2"/>
    </font>
    <font>
      <sz val="11"/>
      <color rgb="FFFFC000"/>
      <name val="Calibri"/>
      <family val="2"/>
    </font>
  </fonts>
  <fills count="2">
    <fill>
      <patternFill patternType="none"/>
    </fill>
    <fill>
      <patternFill patternType="gray125"/>
    </fill>
  </fills>
  <borders count="10">
    <border>
      <left/>
      <right/>
      <top/>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right/>
      <top/>
      <bottom style="medium">
        <color auto="1"/>
      </bottom>
      <diagonal/>
    </border>
    <border>
      <left style="thin">
        <color auto="1"/>
      </left>
      <right/>
      <top/>
      <bottom/>
      <diagonal/>
    </border>
    <border>
      <left style="medium">
        <color auto="1"/>
      </left>
      <right/>
      <top/>
      <bottom/>
      <diagonal/>
    </border>
    <border>
      <left/>
      <right/>
      <top style="medium">
        <color auto="1"/>
      </top>
      <bottom/>
      <diagonal/>
    </border>
    <border>
      <left/>
      <right/>
      <top style="thin">
        <color indexed="64"/>
      </top>
      <bottom style="double">
        <color indexed="64"/>
      </bottom>
      <diagonal/>
    </border>
    <border>
      <left/>
      <right/>
      <top style="thin">
        <color auto="1"/>
      </top>
      <bottom style="thin">
        <color indexed="64"/>
      </bottom>
      <diagonal/>
    </border>
  </borders>
  <cellStyleXfs count="3">
    <xf numFmtId="0" fontId="0" fillId="0" borderId="0"/>
    <xf numFmtId="164" fontId="8" fillId="0" borderId="0"/>
    <xf numFmtId="9" fontId="8" fillId="0" borderId="0"/>
  </cellStyleXfs>
  <cellXfs count="82">
    <xf numFmtId="0" fontId="0" fillId="0" borderId="0" xfId="0"/>
    <xf numFmtId="165" fontId="1" fillId="0" borderId="0" xfId="1" applyNumberFormat="1" applyFont="1" applyBorder="1" applyAlignment="1" applyProtection="1">
      <alignment horizontal="center"/>
    </xf>
    <xf numFmtId="165" fontId="1" fillId="0" borderId="0" xfId="1" applyNumberFormat="1" applyFont="1" applyBorder="1" applyAlignment="1" applyProtection="1">
      <alignment horizontal="right"/>
    </xf>
    <xf numFmtId="165" fontId="1" fillId="0" borderId="0" xfId="1" applyNumberFormat="1" applyFont="1" applyBorder="1" applyAlignment="1" applyProtection="1"/>
    <xf numFmtId="165" fontId="1" fillId="0" borderId="0" xfId="1" applyNumberFormat="1" applyFont="1" applyBorder="1" applyAlignment="1" applyProtection="1">
      <alignment horizontal="left"/>
    </xf>
    <xf numFmtId="165" fontId="0" fillId="0" borderId="0" xfId="1" applyNumberFormat="1" applyFont="1" applyBorder="1" applyAlignment="1" applyProtection="1">
      <alignment horizontal="right"/>
    </xf>
    <xf numFmtId="165" fontId="0" fillId="0" borderId="0" xfId="1" applyNumberFormat="1" applyFont="1" applyBorder="1" applyAlignment="1" applyProtection="1">
      <alignment horizontal="center"/>
    </xf>
    <xf numFmtId="165" fontId="1" fillId="0" borderId="1" xfId="1" applyNumberFormat="1" applyFont="1" applyBorder="1" applyAlignment="1" applyProtection="1">
      <alignment horizontal="center" vertical="center" wrapText="1"/>
    </xf>
    <xf numFmtId="165" fontId="1" fillId="0" borderId="1" xfId="1" applyNumberFormat="1" applyFont="1" applyBorder="1" applyAlignment="1" applyProtection="1">
      <alignment horizontal="center"/>
    </xf>
    <xf numFmtId="165" fontId="0" fillId="0" borderId="0" xfId="1" applyNumberFormat="1" applyFont="1" applyBorder="1" applyAlignment="1" applyProtection="1">
      <alignment horizontal="center" vertical="center" wrapText="1"/>
    </xf>
    <xf numFmtId="165" fontId="0" fillId="0" borderId="0" xfId="1" applyNumberFormat="1" applyFont="1" applyBorder="1" applyAlignment="1" applyProtection="1"/>
    <xf numFmtId="165" fontId="2" fillId="0" borderId="0" xfId="1" applyNumberFormat="1" applyFont="1" applyBorder="1" applyAlignment="1" applyProtection="1"/>
    <xf numFmtId="165" fontId="0" fillId="0" borderId="0" xfId="1" applyNumberFormat="1" applyFont="1" applyBorder="1" applyAlignment="1" applyProtection="1">
      <alignment horizontal="left"/>
    </xf>
    <xf numFmtId="165" fontId="0" fillId="0" borderId="2" xfId="1" applyNumberFormat="1" applyFont="1" applyBorder="1" applyAlignment="1" applyProtection="1"/>
    <xf numFmtId="165" fontId="0" fillId="0" borderId="0" xfId="1" applyNumberFormat="1" applyFont="1" applyBorder="1" applyAlignment="1" applyProtection="1">
      <alignment horizontal="left" wrapText="1"/>
    </xf>
    <xf numFmtId="165" fontId="1" fillId="0" borderId="0" xfId="1" applyNumberFormat="1" applyFont="1" applyBorder="1" applyAlignment="1" applyProtection="1">
      <alignment horizontal="left" wrapText="1" indent="4"/>
    </xf>
    <xf numFmtId="165" fontId="0" fillId="0" borderId="3" xfId="1" applyNumberFormat="1" applyFont="1" applyBorder="1" applyAlignment="1" applyProtection="1"/>
    <xf numFmtId="165" fontId="3" fillId="0" borderId="0" xfId="1" applyNumberFormat="1" applyFont="1" applyBorder="1" applyAlignment="1" applyProtection="1"/>
    <xf numFmtId="165" fontId="0" fillId="0" borderId="0" xfId="1" applyNumberFormat="1" applyFont="1" applyBorder="1" applyAlignment="1" applyProtection="1">
      <alignment wrapText="1"/>
    </xf>
    <xf numFmtId="165" fontId="1" fillId="0" borderId="5" xfId="1" applyNumberFormat="1" applyFont="1" applyBorder="1" applyAlignment="1" applyProtection="1">
      <alignment horizontal="left"/>
    </xf>
    <xf numFmtId="0" fontId="0" fillId="0" borderId="0" xfId="0" applyBorder="1"/>
    <xf numFmtId="165" fontId="0" fillId="0" borderId="6" xfId="1" applyNumberFormat="1" applyFont="1" applyBorder="1" applyAlignment="1" applyProtection="1"/>
    <xf numFmtId="165" fontId="0" fillId="0" borderId="0" xfId="1" applyNumberFormat="1" applyFont="1" applyBorder="1" applyAlignment="1" applyProtection="1">
      <alignment horizontal="left" indent="3"/>
    </xf>
    <xf numFmtId="165" fontId="4" fillId="0" borderId="0" xfId="1" applyNumberFormat="1" applyFont="1" applyBorder="1" applyAlignment="1" applyProtection="1"/>
    <xf numFmtId="165" fontId="2" fillId="0" borderId="2" xfId="1" applyNumberFormat="1" applyFont="1" applyBorder="1" applyAlignment="1" applyProtection="1"/>
    <xf numFmtId="165" fontId="4" fillId="0" borderId="0" xfId="1" applyNumberFormat="1" applyFont="1" applyBorder="1" applyAlignment="1" applyProtection="1">
      <alignment vertical="center"/>
    </xf>
    <xf numFmtId="165" fontId="5" fillId="0" borderId="0" xfId="1" applyNumberFormat="1" applyFont="1" applyBorder="1" applyAlignment="1" applyProtection="1"/>
    <xf numFmtId="165" fontId="0" fillId="0" borderId="1" xfId="1" applyNumberFormat="1" applyFont="1" applyBorder="1" applyAlignment="1" applyProtection="1">
      <alignment horizontal="center"/>
    </xf>
    <xf numFmtId="165" fontId="0" fillId="0" borderId="0" xfId="1" applyNumberFormat="1" applyFont="1" applyBorder="1" applyAlignment="1" applyProtection="1">
      <alignment vertical="center"/>
    </xf>
    <xf numFmtId="165" fontId="2" fillId="0" borderId="0" xfId="1" applyNumberFormat="1" applyFont="1" applyBorder="1" applyAlignment="1" applyProtection="1">
      <alignment vertical="center"/>
    </xf>
    <xf numFmtId="0" fontId="0" fillId="0" borderId="0" xfId="0" applyFont="1" applyAlignment="1">
      <alignment horizontal="left"/>
    </xf>
    <xf numFmtId="165" fontId="5" fillId="0" borderId="0" xfId="1" applyNumberFormat="1" applyFont="1" applyBorder="1" applyAlignment="1" applyProtection="1">
      <alignment horizontal="left"/>
    </xf>
    <xf numFmtId="165" fontId="4" fillId="0" borderId="0" xfId="1" applyNumberFormat="1" applyFont="1" applyBorder="1" applyAlignment="1" applyProtection="1">
      <alignment horizontal="center"/>
    </xf>
    <xf numFmtId="165" fontId="6" fillId="0" borderId="0" xfId="1" applyNumberFormat="1" applyFont="1" applyBorder="1" applyAlignment="1" applyProtection="1"/>
    <xf numFmtId="165" fontId="7" fillId="0" borderId="0" xfId="1" applyNumberFormat="1" applyFont="1" applyBorder="1" applyAlignment="1" applyProtection="1">
      <alignment vertical="center"/>
    </xf>
    <xf numFmtId="165" fontId="2" fillId="0" borderId="2" xfId="1" applyNumberFormat="1" applyFont="1" applyBorder="1" applyAlignment="1" applyProtection="1">
      <alignment vertical="center"/>
    </xf>
    <xf numFmtId="165" fontId="0" fillId="0" borderId="7" xfId="1" applyNumberFormat="1" applyFont="1" applyBorder="1" applyAlignment="1" applyProtection="1"/>
    <xf numFmtId="0" fontId="2" fillId="0" borderId="0" xfId="0" applyFont="1"/>
    <xf numFmtId="4" fontId="2" fillId="0" borderId="0" xfId="0" applyNumberFormat="1" applyFont="1" applyBorder="1" applyAlignment="1">
      <alignment wrapText="1"/>
    </xf>
    <xf numFmtId="0" fontId="1" fillId="0" borderId="5" xfId="0" applyFont="1" applyBorder="1" applyAlignment="1">
      <alignment horizontal="left"/>
    </xf>
    <xf numFmtId="0" fontId="0" fillId="0" borderId="0" xfId="0" applyFont="1" applyBorder="1" applyAlignment="1">
      <alignment horizontal="left"/>
    </xf>
    <xf numFmtId="0" fontId="0" fillId="0" borderId="0" xfId="0" applyFont="1"/>
    <xf numFmtId="1" fontId="1" fillId="0" borderId="0" xfId="1" applyNumberFormat="1" applyFont="1" applyBorder="1" applyAlignment="1" applyProtection="1">
      <alignment horizontal="left"/>
    </xf>
    <xf numFmtId="165" fontId="0" fillId="0" borderId="8" xfId="1" applyNumberFormat="1" applyFont="1" applyBorder="1" applyAlignment="1" applyProtection="1">
      <alignment horizontal="left" wrapText="1"/>
    </xf>
    <xf numFmtId="165" fontId="0" fillId="0" borderId="8" xfId="1" applyNumberFormat="1" applyFont="1" applyBorder="1" applyAlignment="1" applyProtection="1"/>
    <xf numFmtId="165" fontId="2" fillId="0" borderId="8" xfId="1" applyNumberFormat="1" applyFont="1" applyBorder="1" applyAlignment="1" applyProtection="1"/>
    <xf numFmtId="165" fontId="2" fillId="0" borderId="8" xfId="1" applyNumberFormat="1" applyFont="1" applyBorder="1" applyAlignment="1" applyProtection="1">
      <alignment vertical="center"/>
    </xf>
    <xf numFmtId="165" fontId="4" fillId="0" borderId="8" xfId="1" applyNumberFormat="1" applyFont="1" applyBorder="1" applyAlignment="1" applyProtection="1"/>
    <xf numFmtId="165" fontId="0" fillId="0" borderId="8" xfId="1" applyNumberFormat="1" applyFont="1" applyFill="1" applyBorder="1" applyAlignment="1" applyProtection="1"/>
    <xf numFmtId="165" fontId="2" fillId="0" borderId="8" xfId="1" applyNumberFormat="1" applyFont="1" applyFill="1" applyBorder="1" applyAlignment="1" applyProtection="1">
      <alignment vertical="center"/>
    </xf>
    <xf numFmtId="165" fontId="0" fillId="0" borderId="1" xfId="1" applyNumberFormat="1" applyFont="1" applyBorder="1" applyAlignment="1" applyProtection="1"/>
    <xf numFmtId="165" fontId="0" fillId="0" borderId="1" xfId="1" applyNumberFormat="1" applyFont="1" applyFill="1" applyBorder="1" applyAlignment="1" applyProtection="1"/>
    <xf numFmtId="165" fontId="2" fillId="0" borderId="8" xfId="1" applyNumberFormat="1" applyFont="1" applyFill="1" applyBorder="1" applyAlignment="1" applyProtection="1"/>
    <xf numFmtId="165" fontId="0" fillId="0" borderId="0" xfId="1" applyNumberFormat="1" applyFont="1" applyBorder="1" applyAlignment="1" applyProtection="1">
      <alignment horizontal="left"/>
    </xf>
    <xf numFmtId="166" fontId="9" fillId="0" borderId="0" xfId="1" applyNumberFormat="1" applyFont="1" applyBorder="1" applyAlignment="1">
      <alignment horizontal="left"/>
    </xf>
    <xf numFmtId="166" fontId="9" fillId="0" borderId="0" xfId="1" applyNumberFormat="1" applyFont="1"/>
    <xf numFmtId="165" fontId="10" fillId="0" borderId="0" xfId="1" applyNumberFormat="1" applyFont="1" applyBorder="1" applyAlignment="1" applyProtection="1"/>
    <xf numFmtId="165" fontId="11" fillId="0" borderId="0" xfId="1" applyNumberFormat="1" applyFont="1" applyBorder="1" applyAlignment="1" applyProtection="1"/>
    <xf numFmtId="165" fontId="10" fillId="0" borderId="0" xfId="1" applyNumberFormat="1" applyFont="1" applyBorder="1" applyAlignment="1" applyProtection="1">
      <alignment horizontal="left" wrapText="1" indent="4"/>
    </xf>
    <xf numFmtId="165" fontId="10" fillId="0" borderId="0" xfId="1" applyNumberFormat="1" applyFont="1" applyBorder="1" applyAlignment="1" applyProtection="1">
      <alignment horizontal="left" wrapText="1"/>
    </xf>
    <xf numFmtId="165" fontId="0" fillId="0" borderId="9" xfId="1" applyNumberFormat="1" applyFont="1" applyBorder="1" applyAlignment="1" applyProtection="1"/>
    <xf numFmtId="165" fontId="2" fillId="0" borderId="9" xfId="1" applyNumberFormat="1" applyFont="1" applyBorder="1" applyAlignment="1" applyProtection="1"/>
    <xf numFmtId="164" fontId="8" fillId="0" borderId="0" xfId="1"/>
    <xf numFmtId="165" fontId="8" fillId="0" borderId="0" xfId="1" applyNumberFormat="1"/>
    <xf numFmtId="165" fontId="1" fillId="0" borderId="0" xfId="1" applyNumberFormat="1" applyFont="1" applyBorder="1" applyAlignment="1" applyProtection="1">
      <alignment horizontal="center"/>
    </xf>
    <xf numFmtId="165" fontId="1" fillId="0" borderId="0" xfId="1" applyNumberFormat="1" applyFont="1" applyBorder="1" applyAlignment="1" applyProtection="1">
      <alignment horizontal="left"/>
    </xf>
    <xf numFmtId="165" fontId="0" fillId="0" borderId="0" xfId="0" applyNumberFormat="1"/>
    <xf numFmtId="4" fontId="12" fillId="0" borderId="6" xfId="0" applyNumberFormat="1" applyFont="1" applyFill="1" applyBorder="1" applyAlignment="1">
      <alignment vertical="center"/>
    </xf>
    <xf numFmtId="4" fontId="12" fillId="0" borderId="0" xfId="0" applyNumberFormat="1" applyFont="1" applyFill="1" applyBorder="1" applyAlignment="1">
      <alignment vertical="center"/>
    </xf>
    <xf numFmtId="165" fontId="14" fillId="0" borderId="0" xfId="1" applyNumberFormat="1" applyFont="1" applyBorder="1" applyAlignment="1" applyProtection="1"/>
    <xf numFmtId="165" fontId="15" fillId="0" borderId="0" xfId="1" applyNumberFormat="1" applyFont="1" applyBorder="1" applyAlignment="1" applyProtection="1"/>
    <xf numFmtId="165" fontId="2" fillId="0" borderId="1" xfId="1" applyNumberFormat="1" applyFont="1" applyBorder="1" applyAlignment="1" applyProtection="1"/>
    <xf numFmtId="165" fontId="2" fillId="0" borderId="3" xfId="1" applyNumberFormat="1" applyFont="1" applyBorder="1" applyAlignment="1" applyProtection="1"/>
    <xf numFmtId="165" fontId="1" fillId="0" borderId="0" xfId="1" applyNumberFormat="1" applyFont="1" applyBorder="1" applyAlignment="1" applyProtection="1">
      <alignment horizontal="center"/>
    </xf>
    <xf numFmtId="165" fontId="0" fillId="0" borderId="0" xfId="1" applyNumberFormat="1" applyFont="1" applyBorder="1" applyAlignment="1" applyProtection="1">
      <alignment horizontal="left" wrapText="1"/>
    </xf>
    <xf numFmtId="165" fontId="1" fillId="0" borderId="0" xfId="1" applyNumberFormat="1" applyFont="1" applyBorder="1" applyAlignment="1" applyProtection="1">
      <alignment horizontal="left"/>
    </xf>
    <xf numFmtId="165" fontId="1" fillId="0" borderId="4" xfId="1" applyNumberFormat="1" applyFont="1" applyBorder="1" applyAlignment="1" applyProtection="1">
      <alignment horizontal="center"/>
    </xf>
    <xf numFmtId="0" fontId="13" fillId="0" borderId="0" xfId="0" applyFont="1" applyBorder="1" applyAlignment="1">
      <alignment horizontal="left" wrapText="1"/>
    </xf>
    <xf numFmtId="165" fontId="1" fillId="0" borderId="0" xfId="1" applyNumberFormat="1" applyFont="1" applyFill="1" applyBorder="1" applyAlignment="1" applyProtection="1">
      <alignment horizontal="center"/>
    </xf>
    <xf numFmtId="165" fontId="0" fillId="0" borderId="2" xfId="1" applyNumberFormat="1" applyFont="1" applyBorder="1" applyAlignment="1" applyProtection="1">
      <alignment horizontal="center"/>
    </xf>
    <xf numFmtId="165" fontId="0" fillId="0" borderId="0" xfId="1" applyNumberFormat="1" applyFont="1" applyBorder="1" applyAlignment="1" applyProtection="1">
      <alignment horizontal="left"/>
    </xf>
    <xf numFmtId="165" fontId="0" fillId="0" borderId="0" xfId="1" applyNumberFormat="1" applyFont="1" applyBorder="1" applyAlignment="1" applyProtection="1">
      <alignment horizontal="center"/>
    </xf>
  </cellXfs>
  <cellStyles count="3">
    <cellStyle name="Millares" xfId="1" builtinId="3"/>
    <cellStyle name="Normal" xfId="0" builtinId="0"/>
    <cellStyle name="TableStyleLigh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opLeftCell="A76" zoomScale="90" zoomScaleNormal="90" workbookViewId="0">
      <selection activeCell="A96" sqref="A96"/>
    </sheetView>
  </sheetViews>
  <sheetFormatPr baseColWidth="10" defaultColWidth="9.140625" defaultRowHeight="15" x14ac:dyDescent="0.25"/>
  <cols>
    <col min="1" max="1" width="67.140625" customWidth="1"/>
    <col min="2" max="2" width="16"/>
    <col min="3" max="3" width="21.28515625" customWidth="1"/>
    <col min="4" max="4" width="19.7109375" customWidth="1"/>
    <col min="5" max="5" width="23.42578125" customWidth="1"/>
    <col min="6" max="6" width="16"/>
    <col min="7" max="7" width="18.85546875" bestFit="1" customWidth="1"/>
    <col min="8" max="1025" width="11.42578125"/>
  </cols>
  <sheetData>
    <row r="1" spans="1:22" x14ac:dyDescent="0.25">
      <c r="A1" s="73" t="s">
        <v>0</v>
      </c>
      <c r="B1" s="73"/>
      <c r="C1" s="73"/>
      <c r="D1" s="73"/>
      <c r="E1" s="73"/>
      <c r="F1" s="73"/>
    </row>
    <row r="2" spans="1:22" x14ac:dyDescent="0.25">
      <c r="A2" s="2" t="s">
        <v>1</v>
      </c>
      <c r="B2" s="3" t="s">
        <v>2</v>
      </c>
      <c r="C2" s="3"/>
      <c r="D2" s="3"/>
      <c r="E2" s="3"/>
      <c r="F2" s="3"/>
    </row>
    <row r="3" spans="1:22" x14ac:dyDescent="0.25">
      <c r="A3" s="2" t="s">
        <v>3</v>
      </c>
      <c r="B3" s="3" t="s">
        <v>4</v>
      </c>
      <c r="C3" s="3"/>
      <c r="D3" s="3"/>
      <c r="E3" s="3"/>
      <c r="F3" s="3"/>
    </row>
    <row r="4" spans="1:22" x14ac:dyDescent="0.25">
      <c r="A4" s="2" t="s">
        <v>5</v>
      </c>
      <c r="B4" s="3" t="s">
        <v>6</v>
      </c>
      <c r="C4" s="3"/>
      <c r="D4" s="3"/>
      <c r="E4" s="3"/>
      <c r="F4" s="3"/>
    </row>
    <row r="5" spans="1:22" x14ac:dyDescent="0.25">
      <c r="A5" s="2" t="s">
        <v>7</v>
      </c>
      <c r="B5" s="65" t="s">
        <v>91</v>
      </c>
      <c r="C5" s="3"/>
      <c r="D5" s="3"/>
      <c r="E5" s="3"/>
      <c r="F5" s="3"/>
    </row>
    <row r="6" spans="1:22" x14ac:dyDescent="0.25">
      <c r="A6" s="5"/>
      <c r="B6" s="6"/>
    </row>
    <row r="7" spans="1:22" x14ac:dyDescent="0.25">
      <c r="A7" s="5"/>
      <c r="B7" s="6"/>
    </row>
    <row r="8" spans="1:22" x14ac:dyDescent="0.25">
      <c r="A8" s="73" t="s">
        <v>8</v>
      </c>
      <c r="B8" s="73"/>
      <c r="C8" s="73"/>
      <c r="D8" s="73"/>
      <c r="E8" s="73"/>
      <c r="F8" s="73"/>
    </row>
    <row r="9" spans="1:22" x14ac:dyDescent="0.25">
      <c r="A9" s="73" t="s">
        <v>9</v>
      </c>
      <c r="B9" s="73"/>
      <c r="C9" s="73"/>
      <c r="D9" s="73"/>
      <c r="E9" s="73"/>
      <c r="F9" s="73"/>
    </row>
    <row r="10" spans="1:22" x14ac:dyDescent="0.25">
      <c r="A10" s="5"/>
      <c r="B10" s="6"/>
    </row>
    <row r="11" spans="1:22" x14ac:dyDescent="0.25">
      <c r="A11" s="7" t="s">
        <v>10</v>
      </c>
      <c r="B11" s="8" t="s">
        <v>11</v>
      </c>
      <c r="C11" s="8" t="s">
        <v>12</v>
      </c>
      <c r="D11" s="8" t="s">
        <v>13</v>
      </c>
      <c r="E11" s="8" t="s">
        <v>14</v>
      </c>
      <c r="F11" s="8" t="s">
        <v>15</v>
      </c>
    </row>
    <row r="12" spans="1:22" x14ac:dyDescent="0.25">
      <c r="A12" s="9"/>
      <c r="B12" s="1"/>
      <c r="C12" s="1"/>
      <c r="D12" s="1"/>
      <c r="E12" s="1"/>
      <c r="F12" s="1"/>
    </row>
    <row r="13" spans="1:22" x14ac:dyDescent="0.25">
      <c r="A13" s="4" t="s">
        <v>16</v>
      </c>
      <c r="B13" s="1"/>
      <c r="C13" s="1"/>
      <c r="D13" s="1"/>
      <c r="E13" s="1"/>
      <c r="F13" s="1"/>
    </row>
    <row r="14" spans="1:22" s="10" customFormat="1" x14ac:dyDescent="0.25">
      <c r="A14" s="10" t="s">
        <v>17</v>
      </c>
      <c r="B14" s="10" t="s">
        <v>18</v>
      </c>
      <c r="C14" s="11">
        <v>478</v>
      </c>
      <c r="D14" s="11">
        <v>552</v>
      </c>
      <c r="E14" s="11">
        <v>572</v>
      </c>
      <c r="F14" s="10">
        <f t="shared" ref="F14:F21" si="0">SUM(C14:E14)</f>
        <v>1602</v>
      </c>
    </row>
    <row r="15" spans="1:22" x14ac:dyDescent="0.25">
      <c r="A15" s="12"/>
      <c r="B15" s="10" t="s">
        <v>19</v>
      </c>
      <c r="C15" s="11">
        <v>1330</v>
      </c>
      <c r="D15" s="11">
        <v>1622</v>
      </c>
      <c r="E15" s="11">
        <v>1581</v>
      </c>
      <c r="F15" s="10">
        <f t="shared" si="0"/>
        <v>4533</v>
      </c>
    </row>
    <row r="16" spans="1:22" s="13" customFormat="1" x14ac:dyDescent="0.25">
      <c r="A16" s="10" t="s">
        <v>20</v>
      </c>
      <c r="B16" s="10" t="s">
        <v>18</v>
      </c>
      <c r="C16" s="11">
        <v>136</v>
      </c>
      <c r="D16" s="11">
        <v>102</v>
      </c>
      <c r="E16" s="11">
        <v>254</v>
      </c>
      <c r="F16" s="10">
        <f t="shared" si="0"/>
        <v>492</v>
      </c>
      <c r="G16" s="10"/>
      <c r="H16" s="10"/>
      <c r="I16" s="10"/>
      <c r="J16" s="10"/>
      <c r="K16" s="10"/>
      <c r="L16" s="10"/>
      <c r="M16" s="10"/>
      <c r="N16" s="10"/>
      <c r="O16" s="10"/>
      <c r="P16" s="10"/>
      <c r="Q16" s="10"/>
      <c r="R16" s="10"/>
      <c r="S16" s="10"/>
      <c r="T16" s="10"/>
      <c r="U16" s="10"/>
      <c r="V16" s="10"/>
    </row>
    <row r="17" spans="1:22" s="10" customFormat="1" x14ac:dyDescent="0.25">
      <c r="A17" s="12"/>
      <c r="B17" s="10" t="s">
        <v>19</v>
      </c>
      <c r="C17" s="11">
        <v>424</v>
      </c>
      <c r="D17" s="11">
        <v>358</v>
      </c>
      <c r="E17" s="11">
        <v>840</v>
      </c>
      <c r="F17" s="10">
        <f t="shared" si="0"/>
        <v>1622</v>
      </c>
    </row>
    <row r="18" spans="1:22" s="13" customFormat="1" x14ac:dyDescent="0.25">
      <c r="A18" s="10" t="s">
        <v>21</v>
      </c>
      <c r="B18" s="10" t="s">
        <v>18</v>
      </c>
      <c r="C18" s="11">
        <v>39</v>
      </c>
      <c r="D18" s="11">
        <v>66</v>
      </c>
      <c r="E18" s="11">
        <v>52</v>
      </c>
      <c r="F18" s="10">
        <f t="shared" si="0"/>
        <v>157</v>
      </c>
      <c r="G18" s="10"/>
      <c r="H18" s="10"/>
      <c r="I18" s="10"/>
      <c r="J18" s="10"/>
      <c r="K18" s="10"/>
      <c r="L18" s="10"/>
      <c r="M18" s="10"/>
      <c r="N18" s="10"/>
      <c r="O18" s="10"/>
      <c r="P18" s="10"/>
      <c r="Q18" s="10"/>
      <c r="R18" s="10"/>
      <c r="S18" s="10"/>
      <c r="T18" s="10"/>
      <c r="U18" s="10"/>
      <c r="V18" s="10"/>
    </row>
    <row r="19" spans="1:22" s="10" customFormat="1" x14ac:dyDescent="0.25">
      <c r="A19" s="12"/>
      <c r="B19" s="10" t="s">
        <v>19</v>
      </c>
      <c r="C19" s="11">
        <v>112</v>
      </c>
      <c r="D19" s="11">
        <v>213</v>
      </c>
      <c r="E19" s="11">
        <v>166</v>
      </c>
      <c r="F19" s="10">
        <f t="shared" si="0"/>
        <v>491</v>
      </c>
    </row>
    <row r="20" spans="1:22" s="13" customFormat="1" ht="15" customHeight="1" x14ac:dyDescent="0.25">
      <c r="A20" s="74" t="s">
        <v>22</v>
      </c>
      <c r="B20" s="10" t="s">
        <v>18</v>
      </c>
      <c r="C20" s="11">
        <v>61</v>
      </c>
      <c r="D20" s="11">
        <v>69</v>
      </c>
      <c r="E20" s="11">
        <v>82</v>
      </c>
      <c r="F20" s="10">
        <f t="shared" si="0"/>
        <v>212</v>
      </c>
      <c r="G20" s="10"/>
      <c r="H20" s="10"/>
      <c r="I20" s="10"/>
      <c r="J20" s="10"/>
      <c r="K20" s="10"/>
      <c r="L20" s="10"/>
      <c r="M20" s="10"/>
      <c r="N20" s="10"/>
      <c r="O20" s="10"/>
      <c r="P20" s="10"/>
      <c r="Q20" s="10"/>
      <c r="R20" s="10"/>
      <c r="S20" s="10"/>
      <c r="T20" s="10"/>
      <c r="U20" s="10"/>
      <c r="V20" s="10"/>
    </row>
    <row r="21" spans="1:22" s="10" customFormat="1" x14ac:dyDescent="0.25">
      <c r="A21" s="74"/>
      <c r="B21" s="10" t="s">
        <v>19</v>
      </c>
      <c r="C21" s="11">
        <v>185</v>
      </c>
      <c r="D21" s="11">
        <v>182</v>
      </c>
      <c r="E21" s="11">
        <v>243</v>
      </c>
      <c r="F21" s="10">
        <f t="shared" si="0"/>
        <v>610</v>
      </c>
    </row>
    <row r="22" spans="1:22" x14ac:dyDescent="0.25">
      <c r="A22" s="15" t="s">
        <v>23</v>
      </c>
      <c r="B22" s="56" t="s">
        <v>18</v>
      </c>
      <c r="C22" s="57">
        <f t="shared" ref="C22:F23" si="1">+C14+C16+C18+C20</f>
        <v>714</v>
      </c>
      <c r="D22" s="57">
        <f t="shared" si="1"/>
        <v>789</v>
      </c>
      <c r="E22" s="57">
        <f t="shared" si="1"/>
        <v>960</v>
      </c>
      <c r="F22" s="57">
        <f t="shared" si="1"/>
        <v>2463</v>
      </c>
    </row>
    <row r="23" spans="1:22" x14ac:dyDescent="0.25">
      <c r="A23" s="14"/>
      <c r="B23" s="56" t="s">
        <v>19</v>
      </c>
      <c r="C23" s="57">
        <f>+C15+C17+C19+C21</f>
        <v>2051</v>
      </c>
      <c r="D23" s="57">
        <f t="shared" si="1"/>
        <v>2375</v>
      </c>
      <c r="E23" s="57">
        <f t="shared" si="1"/>
        <v>2830</v>
      </c>
      <c r="F23" s="57">
        <f t="shared" si="1"/>
        <v>7256</v>
      </c>
    </row>
    <row r="24" spans="1:22" x14ac:dyDescent="0.25">
      <c r="A24" s="14"/>
      <c r="B24" s="10"/>
      <c r="C24" s="11"/>
      <c r="D24" s="11"/>
      <c r="E24" s="11"/>
      <c r="F24" s="10"/>
    </row>
    <row r="25" spans="1:22" x14ac:dyDescent="0.25">
      <c r="A25" s="4" t="s">
        <v>24</v>
      </c>
      <c r="B25" s="10"/>
      <c r="C25" s="11"/>
      <c r="D25" s="11"/>
      <c r="E25" s="11"/>
      <c r="F25" s="10"/>
    </row>
    <row r="26" spans="1:22" s="10" customFormat="1" x14ac:dyDescent="0.25">
      <c r="A26" s="10" t="s">
        <v>25</v>
      </c>
      <c r="B26" s="10" t="s">
        <v>18</v>
      </c>
      <c r="C26" s="11">
        <v>663</v>
      </c>
      <c r="D26" s="11">
        <v>483</v>
      </c>
      <c r="E26" s="11">
        <v>560</v>
      </c>
      <c r="F26" s="10">
        <f t="shared" ref="F26:F33" si="2">SUM(C26:E26)</f>
        <v>1706</v>
      </c>
    </row>
    <row r="27" spans="1:22" s="10" customFormat="1" x14ac:dyDescent="0.25">
      <c r="A27" s="12"/>
      <c r="B27" s="10" t="s">
        <v>19</v>
      </c>
      <c r="C27" s="11">
        <v>1836</v>
      </c>
      <c r="D27" s="11">
        <v>1456</v>
      </c>
      <c r="E27" s="11">
        <v>1526</v>
      </c>
      <c r="F27" s="10">
        <f t="shared" si="2"/>
        <v>4818</v>
      </c>
    </row>
    <row r="28" spans="1:22" s="16" customFormat="1" x14ac:dyDescent="0.25">
      <c r="A28" s="10" t="s">
        <v>26</v>
      </c>
      <c r="B28" s="10" t="s">
        <v>18</v>
      </c>
      <c r="C28" s="11">
        <v>206</v>
      </c>
      <c r="D28" s="11">
        <v>61</v>
      </c>
      <c r="E28" s="11">
        <v>495</v>
      </c>
      <c r="F28" s="10">
        <f t="shared" si="2"/>
        <v>762</v>
      </c>
      <c r="G28" s="10"/>
      <c r="H28" s="10"/>
      <c r="I28" s="10"/>
      <c r="J28" s="10"/>
      <c r="K28" s="10"/>
      <c r="L28" s="10"/>
      <c r="M28" s="10"/>
      <c r="N28" s="10"/>
      <c r="O28" s="10"/>
      <c r="P28" s="10"/>
      <c r="Q28" s="10"/>
      <c r="R28" s="10"/>
      <c r="S28" s="10"/>
      <c r="T28" s="10"/>
      <c r="U28" s="10"/>
      <c r="V28" s="10"/>
    </row>
    <row r="29" spans="1:22" s="10" customFormat="1" x14ac:dyDescent="0.25">
      <c r="B29" s="10" t="s">
        <v>19</v>
      </c>
      <c r="C29" s="11">
        <v>646</v>
      </c>
      <c r="D29" s="11">
        <v>188</v>
      </c>
      <c r="E29" s="11">
        <v>1685</v>
      </c>
      <c r="F29" s="10">
        <f t="shared" si="2"/>
        <v>2519</v>
      </c>
    </row>
    <row r="30" spans="1:22" s="16" customFormat="1" x14ac:dyDescent="0.25">
      <c r="A30" s="10" t="s">
        <v>27</v>
      </c>
      <c r="B30" s="10" t="s">
        <v>18</v>
      </c>
      <c r="C30" s="11">
        <v>7</v>
      </c>
      <c r="D30" s="11">
        <v>62</v>
      </c>
      <c r="E30" s="11">
        <v>79</v>
      </c>
      <c r="F30" s="10">
        <f t="shared" si="2"/>
        <v>148</v>
      </c>
      <c r="G30" s="10"/>
      <c r="H30" s="10"/>
      <c r="I30" s="10"/>
      <c r="J30" s="10"/>
      <c r="K30" s="10"/>
      <c r="L30" s="10"/>
      <c r="M30" s="10"/>
      <c r="N30" s="10"/>
      <c r="O30" s="10"/>
      <c r="P30" s="10"/>
      <c r="Q30" s="10"/>
      <c r="R30" s="10"/>
      <c r="S30" s="10"/>
      <c r="T30" s="10"/>
      <c r="U30" s="10"/>
      <c r="V30" s="10"/>
    </row>
    <row r="31" spans="1:22" s="10" customFormat="1" x14ac:dyDescent="0.25">
      <c r="B31" s="10" t="s">
        <v>19</v>
      </c>
      <c r="C31" s="11">
        <v>21</v>
      </c>
      <c r="D31" s="11">
        <v>193</v>
      </c>
      <c r="E31" s="11">
        <v>240</v>
      </c>
      <c r="F31" s="10">
        <f t="shared" si="2"/>
        <v>454</v>
      </c>
    </row>
    <row r="32" spans="1:22" s="16" customFormat="1" ht="15" customHeight="1" x14ac:dyDescent="0.25">
      <c r="A32" s="74" t="s">
        <v>28</v>
      </c>
      <c r="B32" s="10" t="s">
        <v>18</v>
      </c>
      <c r="C32" s="11">
        <v>64</v>
      </c>
      <c r="D32" s="11">
        <v>33</v>
      </c>
      <c r="E32" s="11">
        <v>75</v>
      </c>
      <c r="F32" s="10">
        <f t="shared" si="2"/>
        <v>172</v>
      </c>
      <c r="G32" s="10"/>
      <c r="H32" s="10"/>
      <c r="I32" s="10"/>
      <c r="J32" s="10"/>
      <c r="K32" s="10"/>
      <c r="L32" s="10"/>
      <c r="M32" s="10"/>
      <c r="N32" s="10"/>
      <c r="O32" s="10"/>
      <c r="P32" s="10"/>
      <c r="Q32" s="10"/>
      <c r="R32" s="10"/>
      <c r="S32" s="10"/>
      <c r="T32" s="10"/>
      <c r="U32" s="10"/>
      <c r="V32" s="10"/>
    </row>
    <row r="33" spans="1:22" s="10" customFormat="1" x14ac:dyDescent="0.25">
      <c r="A33" s="74"/>
      <c r="B33" s="10" t="s">
        <v>19</v>
      </c>
      <c r="C33" s="11">
        <v>187</v>
      </c>
      <c r="D33" s="11">
        <v>92</v>
      </c>
      <c r="E33" s="11">
        <v>219</v>
      </c>
      <c r="F33" s="10">
        <f t="shared" si="2"/>
        <v>498</v>
      </c>
    </row>
    <row r="34" spans="1:22" x14ac:dyDescent="0.25">
      <c r="A34" s="15" t="s">
        <v>29</v>
      </c>
      <c r="B34" s="56" t="s">
        <v>18</v>
      </c>
      <c r="C34" s="57">
        <f t="shared" ref="C34:F35" si="3">+C26+C28+C30+C32</f>
        <v>940</v>
      </c>
      <c r="D34" s="57">
        <f t="shared" si="3"/>
        <v>639</v>
      </c>
      <c r="E34" s="57">
        <f t="shared" si="3"/>
        <v>1209</v>
      </c>
      <c r="F34" s="57">
        <f t="shared" si="3"/>
        <v>2788</v>
      </c>
    </row>
    <row r="35" spans="1:22" x14ac:dyDescent="0.25">
      <c r="A35" s="14"/>
      <c r="B35" s="56" t="s">
        <v>19</v>
      </c>
      <c r="C35" s="57">
        <f t="shared" si="3"/>
        <v>2690</v>
      </c>
      <c r="D35" s="57">
        <f t="shared" si="3"/>
        <v>1929</v>
      </c>
      <c r="E35" s="57">
        <f t="shared" si="3"/>
        <v>3670</v>
      </c>
      <c r="F35" s="57">
        <f t="shared" si="3"/>
        <v>8289</v>
      </c>
    </row>
    <row r="36" spans="1:22" ht="15.75" thickBot="1" x14ac:dyDescent="0.3">
      <c r="A36" s="43"/>
      <c r="B36" s="44"/>
      <c r="C36" s="45"/>
      <c r="D36" s="45"/>
      <c r="E36" s="45"/>
      <c r="F36" s="44"/>
    </row>
    <row r="37" spans="1:22" ht="15.75" thickTop="1" x14ac:dyDescent="0.25">
      <c r="A37" s="75" t="s">
        <v>30</v>
      </c>
      <c r="B37" s="75"/>
      <c r="C37" s="75"/>
      <c r="D37" s="75"/>
      <c r="E37" s="75"/>
      <c r="F37" s="75"/>
    </row>
    <row r="38" spans="1:22" s="10" customFormat="1" x14ac:dyDescent="0.25">
      <c r="A38" s="17"/>
    </row>
    <row r="39" spans="1:22" x14ac:dyDescent="0.25">
      <c r="G39" s="10"/>
      <c r="H39" s="10"/>
      <c r="I39" s="10"/>
      <c r="J39" s="10"/>
      <c r="K39" s="10"/>
      <c r="L39" s="10"/>
      <c r="M39" s="10"/>
      <c r="N39" s="10"/>
      <c r="O39" s="10"/>
      <c r="P39" s="10"/>
      <c r="Q39" s="10"/>
      <c r="R39" s="10"/>
      <c r="S39" s="10"/>
      <c r="T39" s="10"/>
      <c r="U39" s="10"/>
      <c r="V39" s="10"/>
    </row>
    <row r="40" spans="1:22" x14ac:dyDescent="0.25">
      <c r="A40" s="73" t="s">
        <v>31</v>
      </c>
      <c r="B40" s="73"/>
      <c r="C40" s="73"/>
      <c r="D40" s="73"/>
      <c r="E40" s="73"/>
      <c r="G40" s="10"/>
      <c r="H40" s="10"/>
      <c r="I40" s="10"/>
      <c r="J40" s="10"/>
      <c r="K40" s="10"/>
      <c r="L40" s="10"/>
      <c r="M40" s="10"/>
      <c r="N40" s="10"/>
      <c r="O40" s="10"/>
      <c r="P40" s="10"/>
      <c r="Q40" s="10"/>
      <c r="R40" s="10"/>
      <c r="S40" s="10"/>
      <c r="T40" s="10"/>
      <c r="U40" s="10"/>
      <c r="V40" s="10"/>
    </row>
    <row r="41" spans="1:22" x14ac:dyDescent="0.25">
      <c r="A41" s="73" t="s">
        <v>32</v>
      </c>
      <c r="B41" s="73"/>
      <c r="C41" s="73"/>
      <c r="D41" s="73"/>
      <c r="E41" s="73"/>
    </row>
    <row r="42" spans="1:22" x14ac:dyDescent="0.25">
      <c r="A42" s="73" t="s">
        <v>33</v>
      </c>
      <c r="B42" s="73"/>
      <c r="C42" s="73"/>
      <c r="D42" s="73"/>
      <c r="E42" s="73"/>
    </row>
    <row r="43" spans="1:22" x14ac:dyDescent="0.25">
      <c r="B43" s="76"/>
      <c r="C43" s="76"/>
      <c r="D43" s="76"/>
      <c r="E43" s="76"/>
      <c r="F43" s="3"/>
    </row>
    <row r="44" spans="1:22" x14ac:dyDescent="0.25">
      <c r="A44" s="7" t="s">
        <v>10</v>
      </c>
      <c r="B44" s="8" t="s">
        <v>12</v>
      </c>
      <c r="C44" s="8" t="s">
        <v>13</v>
      </c>
      <c r="D44" s="8" t="s">
        <v>14</v>
      </c>
      <c r="E44" s="8" t="s">
        <v>15</v>
      </c>
      <c r="F44" s="3"/>
    </row>
    <row r="45" spans="1:22" x14ac:dyDescent="0.25">
      <c r="A45" s="4" t="s">
        <v>16</v>
      </c>
      <c r="B45" s="10"/>
      <c r="C45" s="10"/>
      <c r="D45" s="10"/>
      <c r="E45" s="10"/>
    </row>
    <row r="46" spans="1:22" x14ac:dyDescent="0.25">
      <c r="A46" s="10" t="s">
        <v>34</v>
      </c>
      <c r="B46" s="11">
        <v>3010000758.8200002</v>
      </c>
      <c r="C46" s="11">
        <v>3575116839.48</v>
      </c>
      <c r="D46" s="11">
        <v>3650579124.75</v>
      </c>
      <c r="E46" s="10">
        <f>SUM(B46:D46)</f>
        <v>10235696723.049999</v>
      </c>
    </row>
    <row r="47" spans="1:22" x14ac:dyDescent="0.25">
      <c r="A47" s="10" t="s">
        <v>35</v>
      </c>
      <c r="B47" s="11">
        <v>2387820533.8899999</v>
      </c>
      <c r="C47" s="11">
        <v>1235802400.28</v>
      </c>
      <c r="D47" s="11">
        <v>3557679729.6300001</v>
      </c>
      <c r="E47" s="10">
        <f>SUM(B47:D47)</f>
        <v>7181302663.8000002</v>
      </c>
    </row>
    <row r="48" spans="1:22" x14ac:dyDescent="0.25">
      <c r="A48" s="10" t="s">
        <v>36</v>
      </c>
      <c r="B48" s="11">
        <v>433889098.38</v>
      </c>
      <c r="C48" s="11">
        <v>623090494.10000002</v>
      </c>
      <c r="D48" s="11">
        <v>295300728.17000002</v>
      </c>
      <c r="E48" s="10">
        <f>SUM(B48:D48)</f>
        <v>1352280320.6500001</v>
      </c>
    </row>
    <row r="49" spans="1:7" x14ac:dyDescent="0.25">
      <c r="A49" s="18" t="s">
        <v>37</v>
      </c>
      <c r="B49" s="11">
        <v>341671000</v>
      </c>
      <c r="C49" s="11">
        <v>382046000</v>
      </c>
      <c r="D49" s="11">
        <v>454731000</v>
      </c>
      <c r="E49" s="10">
        <f>SUM(B49:D49)</f>
        <v>1178448000</v>
      </c>
    </row>
    <row r="50" spans="1:7" x14ac:dyDescent="0.25">
      <c r="A50" s="10" t="s">
        <v>38</v>
      </c>
      <c r="B50" s="11">
        <v>258302208.73559862</v>
      </c>
      <c r="C50" s="11">
        <v>238118996.67525551</v>
      </c>
      <c r="D50" s="11">
        <v>318554624.24629855</v>
      </c>
      <c r="E50" s="10">
        <f>SUM(B50:D50)</f>
        <v>814975829.65715265</v>
      </c>
    </row>
    <row r="51" spans="1:7" ht="15.75" thickBot="1" x14ac:dyDescent="0.3">
      <c r="A51" s="50" t="s">
        <v>39</v>
      </c>
      <c r="B51" s="50">
        <f>SUM(B46:B50)</f>
        <v>6431683599.8255987</v>
      </c>
      <c r="C51" s="50">
        <f>SUM(C46:C50)</f>
        <v>6054174730.5352564</v>
      </c>
      <c r="D51" s="50">
        <f>SUM(D46:D50)</f>
        <v>8276845206.796299</v>
      </c>
      <c r="E51" s="51">
        <f>SUM(E46:E50)</f>
        <v>20762703537.157154</v>
      </c>
    </row>
    <row r="52" spans="1:7" x14ac:dyDescent="0.25">
      <c r="A52" s="4" t="s">
        <v>24</v>
      </c>
      <c r="B52" s="10"/>
      <c r="C52" s="10"/>
      <c r="D52" s="10"/>
      <c r="E52" s="10"/>
    </row>
    <row r="53" spans="1:7" x14ac:dyDescent="0.25">
      <c r="A53" s="10" t="s">
        <v>34</v>
      </c>
      <c r="B53" s="11">
        <v>4072410274.6700001</v>
      </c>
      <c r="C53" s="11">
        <v>3227971990.9699998</v>
      </c>
      <c r="D53" s="11">
        <v>3516510065.5100002</v>
      </c>
      <c r="E53" s="10">
        <f>SUM(B53:D53)</f>
        <v>10816892331.15</v>
      </c>
      <c r="G53" s="62"/>
    </row>
    <row r="54" spans="1:7" x14ac:dyDescent="0.25">
      <c r="A54" s="10" t="s">
        <v>35</v>
      </c>
      <c r="B54" s="11">
        <v>3270851059.9400001</v>
      </c>
      <c r="C54" s="11">
        <v>528845346.32999998</v>
      </c>
      <c r="D54" s="11">
        <v>7280244540.7399998</v>
      </c>
      <c r="E54" s="10">
        <f>SUM(B54:D54)</f>
        <v>11079940947.01</v>
      </c>
      <c r="G54" s="62"/>
    </row>
    <row r="55" spans="1:7" x14ac:dyDescent="0.25">
      <c r="A55" s="10" t="s">
        <v>36</v>
      </c>
      <c r="B55" s="11">
        <v>31632000</v>
      </c>
      <c r="C55" s="11">
        <v>521210428</v>
      </c>
      <c r="D55" s="11">
        <v>722772801.67999995</v>
      </c>
      <c r="E55" s="10">
        <f>SUM(B55:D55)</f>
        <v>1275615229.6799998</v>
      </c>
      <c r="G55" s="62"/>
    </row>
    <row r="56" spans="1:7" x14ac:dyDescent="0.25">
      <c r="A56" s="17" t="s">
        <v>37</v>
      </c>
      <c r="B56" s="11">
        <v>342136000</v>
      </c>
      <c r="C56" s="11">
        <v>185904000</v>
      </c>
      <c r="D56" s="11">
        <v>400489000</v>
      </c>
      <c r="E56" s="10">
        <f>SUM(B56:D56)</f>
        <v>928529000</v>
      </c>
      <c r="G56" s="62"/>
    </row>
    <row r="57" spans="1:7" x14ac:dyDescent="0.25">
      <c r="A57" s="10" t="s">
        <v>40</v>
      </c>
      <c r="B57" s="67">
        <v>340061731.38860327</v>
      </c>
      <c r="C57" s="68">
        <v>192849225.44421834</v>
      </c>
      <c r="D57" s="68">
        <v>401179729.91018224</v>
      </c>
      <c r="E57" s="10">
        <f>SUM(B57:D57)</f>
        <v>934090686.74300385</v>
      </c>
      <c r="G57" s="62"/>
    </row>
    <row r="58" spans="1:7" ht="15.75" thickBot="1" x14ac:dyDescent="0.3">
      <c r="A58" s="44" t="s">
        <v>39</v>
      </c>
      <c r="B58" s="44">
        <f>SUM(B53:B57)</f>
        <v>8057091065.9986038</v>
      </c>
      <c r="C58" s="44">
        <f>SUM(C53:C57)</f>
        <v>4656780990.7442179</v>
      </c>
      <c r="D58" s="44">
        <f>SUM(D53:D57)</f>
        <v>12321196137.840183</v>
      </c>
      <c r="E58" s="44">
        <f>SUM(E53:E57)</f>
        <v>25035068194.583004</v>
      </c>
      <c r="G58" s="62"/>
    </row>
    <row r="59" spans="1:7" ht="15.75" thickTop="1" x14ac:dyDescent="0.25">
      <c r="A59" s="75" t="s">
        <v>41</v>
      </c>
      <c r="B59" s="75"/>
      <c r="C59" s="75"/>
      <c r="D59" s="75"/>
      <c r="E59" s="75"/>
      <c r="F59" s="75"/>
    </row>
    <row r="60" spans="1:7" x14ac:dyDescent="0.25">
      <c r="A60" s="12"/>
      <c r="B60" s="12"/>
      <c r="C60" s="12"/>
      <c r="D60" s="12"/>
      <c r="E60" s="12"/>
      <c r="F60" s="12"/>
    </row>
    <row r="62" spans="1:7" x14ac:dyDescent="0.25">
      <c r="A62" s="73" t="s">
        <v>42</v>
      </c>
      <c r="B62" s="73"/>
      <c r="C62" s="73"/>
      <c r="D62" s="73"/>
      <c r="E62" s="73"/>
    </row>
    <row r="63" spans="1:7" x14ac:dyDescent="0.25">
      <c r="A63" s="73" t="s">
        <v>43</v>
      </c>
      <c r="B63" s="73"/>
      <c r="C63" s="73"/>
      <c r="D63" s="73"/>
      <c r="E63" s="73"/>
    </row>
    <row r="64" spans="1:7" x14ac:dyDescent="0.25">
      <c r="A64" s="73" t="s">
        <v>33</v>
      </c>
      <c r="B64" s="73"/>
      <c r="C64" s="73"/>
      <c r="D64" s="73"/>
      <c r="E64" s="73"/>
    </row>
    <row r="66" spans="1:7" x14ac:dyDescent="0.25">
      <c r="A66" s="8" t="s">
        <v>44</v>
      </c>
      <c r="B66" s="8" t="s">
        <v>12</v>
      </c>
      <c r="C66" s="8" t="s">
        <v>13</v>
      </c>
      <c r="D66" s="8" t="s">
        <v>14</v>
      </c>
      <c r="E66" s="8" t="s">
        <v>15</v>
      </c>
    </row>
    <row r="67" spans="1:7" x14ac:dyDescent="0.25">
      <c r="A67" s="19" t="s">
        <v>45</v>
      </c>
    </row>
    <row r="68" spans="1:7" x14ac:dyDescent="0.25">
      <c r="A68" s="10" t="s">
        <v>46</v>
      </c>
      <c r="B68" s="10">
        <v>121120202.4961378</v>
      </c>
      <c r="C68" s="10">
        <v>84058442.138948411</v>
      </c>
      <c r="D68" s="10">
        <v>65398017.417543918</v>
      </c>
      <c r="E68" s="10">
        <f t="shared" ref="E68:E73" si="4">SUM(B68:D68)</f>
        <v>270576662.05263013</v>
      </c>
    </row>
    <row r="69" spans="1:7" x14ac:dyDescent="0.25">
      <c r="A69" s="10" t="s">
        <v>47</v>
      </c>
      <c r="B69" s="10">
        <v>8581689.6651193276</v>
      </c>
      <c r="C69" s="10">
        <v>36025036.019551538</v>
      </c>
      <c r="D69" s="10">
        <v>48881370.489296466</v>
      </c>
      <c r="E69" s="10">
        <f t="shared" si="4"/>
        <v>93488096.173967332</v>
      </c>
      <c r="G69" s="20"/>
    </row>
    <row r="70" spans="1:7" x14ac:dyDescent="0.25">
      <c r="A70" s="10" t="s">
        <v>48</v>
      </c>
      <c r="B70" s="11">
        <v>1662881.0215104513</v>
      </c>
      <c r="C70" s="11">
        <v>4641377.9210842596</v>
      </c>
      <c r="D70" s="11">
        <v>4879674.7109386483</v>
      </c>
      <c r="E70" s="10">
        <f t="shared" si="4"/>
        <v>11183933.653533358</v>
      </c>
    </row>
    <row r="71" spans="1:7" x14ac:dyDescent="0.25">
      <c r="A71" s="21" t="s">
        <v>49</v>
      </c>
      <c r="B71" s="11">
        <v>3579636.0724311001</v>
      </c>
      <c r="C71" s="11">
        <v>2427516.0396712837</v>
      </c>
      <c r="D71" s="11">
        <v>34156670.708519556</v>
      </c>
      <c r="E71" s="10">
        <f t="shared" si="4"/>
        <v>40163822.820621938</v>
      </c>
    </row>
    <row r="72" spans="1:7" x14ac:dyDescent="0.25">
      <c r="A72" s="12" t="s">
        <v>50</v>
      </c>
      <c r="B72" s="11">
        <v>123357799.48039995</v>
      </c>
      <c r="C72" s="11">
        <v>110966624.55600001</v>
      </c>
      <c r="D72" s="11">
        <v>165238890.91999999</v>
      </c>
      <c r="E72" s="10">
        <f t="shared" si="4"/>
        <v>399563314.95639992</v>
      </c>
    </row>
    <row r="73" spans="1:7" x14ac:dyDescent="0.25">
      <c r="A73" s="12" t="s">
        <v>51</v>
      </c>
      <c r="B73" s="11">
        <v>4679021918.8899994</v>
      </c>
      <c r="C73" s="11">
        <v>5655715891.3899994</v>
      </c>
      <c r="D73" s="11">
        <v>7105806039.6099987</v>
      </c>
      <c r="E73" s="10">
        <f t="shared" si="4"/>
        <v>17440543849.889999</v>
      </c>
    </row>
    <row r="74" spans="1:7" x14ac:dyDescent="0.25">
      <c r="A74" s="22"/>
    </row>
    <row r="75" spans="1:7" ht="15.75" thickBot="1" x14ac:dyDescent="0.3">
      <c r="A75" s="44" t="s">
        <v>39</v>
      </c>
      <c r="B75" s="45">
        <f>SUM(B68:B73)</f>
        <v>4937324127.625598</v>
      </c>
      <c r="C75" s="45">
        <f>SUM(C68:C73)</f>
        <v>5893834888.0652552</v>
      </c>
      <c r="D75" s="44">
        <f>SUM(D68:D73)</f>
        <v>7424360663.8562975</v>
      </c>
      <c r="E75" s="48">
        <f>SUM(E68:E73)</f>
        <v>18255519679.547153</v>
      </c>
    </row>
    <row r="76" spans="1:7" ht="15.75" thickTop="1" x14ac:dyDescent="0.25">
      <c r="A76" s="10" t="s">
        <v>52</v>
      </c>
      <c r="B76" s="10"/>
      <c r="C76" s="10"/>
      <c r="D76" s="10"/>
      <c r="E76" s="10"/>
    </row>
    <row r="77" spans="1:7" x14ac:dyDescent="0.25">
      <c r="A77" s="75" t="s">
        <v>41</v>
      </c>
      <c r="B77" s="75"/>
      <c r="C77" s="75"/>
      <c r="D77" s="75"/>
      <c r="E77" s="75"/>
      <c r="F77" s="75"/>
    </row>
    <row r="80" spans="1:7" s="10" customFormat="1" x14ac:dyDescent="0.25">
      <c r="A80" s="78" t="s">
        <v>53</v>
      </c>
      <c r="B80" s="78"/>
      <c r="C80" s="78"/>
      <c r="D80" s="78"/>
      <c r="E80" s="78"/>
    </row>
    <row r="81" spans="1:6" x14ac:dyDescent="0.25">
      <c r="A81" s="73" t="s">
        <v>54</v>
      </c>
      <c r="B81" s="73"/>
      <c r="C81" s="73"/>
      <c r="D81" s="73"/>
      <c r="E81" s="73"/>
    </row>
    <row r="82" spans="1:6" x14ac:dyDescent="0.25">
      <c r="A82" s="73" t="s">
        <v>33</v>
      </c>
      <c r="B82" s="73"/>
      <c r="C82" s="73"/>
      <c r="D82" s="73"/>
      <c r="E82" s="73"/>
    </row>
    <row r="83" spans="1:6" s="10" customFormat="1" x14ac:dyDescent="0.25">
      <c r="A83" s="23"/>
      <c r="B83" s="23"/>
      <c r="C83" s="23"/>
      <c r="D83" s="23"/>
      <c r="E83" s="23"/>
    </row>
    <row r="84" spans="1:6" s="10" customFormat="1" x14ac:dyDescent="0.25">
      <c r="A84" s="8" t="s">
        <v>44</v>
      </c>
      <c r="B84" s="8" t="s">
        <v>12</v>
      </c>
      <c r="C84" s="8" t="s">
        <v>13</v>
      </c>
      <c r="D84" s="8" t="s">
        <v>14</v>
      </c>
      <c r="E84" s="8" t="s">
        <v>15</v>
      </c>
    </row>
    <row r="85" spans="1:6" x14ac:dyDescent="0.25">
      <c r="A85" s="10"/>
      <c r="B85" s="10"/>
      <c r="C85" s="10"/>
      <c r="D85" s="10"/>
      <c r="E85" s="10"/>
    </row>
    <row r="86" spans="1:6" s="18" customFormat="1" x14ac:dyDescent="0.25">
      <c r="A86" s="10" t="s">
        <v>55</v>
      </c>
      <c r="B86" s="11">
        <v>60551228852.964722</v>
      </c>
      <c r="C86" s="10">
        <f>B90</f>
        <v>59372865272.189125</v>
      </c>
      <c r="D86" s="10">
        <f>C90</f>
        <v>60641019108.273872</v>
      </c>
      <c r="E86" s="10">
        <f>B86</f>
        <v>60551228852.964722</v>
      </c>
    </row>
    <row r="87" spans="1:6" s="10" customFormat="1" x14ac:dyDescent="0.25">
      <c r="A87" s="10" t="s">
        <v>56</v>
      </c>
      <c r="B87" s="11">
        <v>3758960546.8499999</v>
      </c>
      <c r="C87" s="11">
        <v>7161988724.1499996</v>
      </c>
      <c r="D87" s="11">
        <v>7688857585.75</v>
      </c>
      <c r="E87" s="11">
        <f>SUM(B87:D87)</f>
        <v>18609806856.75</v>
      </c>
    </row>
    <row r="88" spans="1:6" s="10" customFormat="1" x14ac:dyDescent="0.25">
      <c r="A88" s="10" t="s">
        <v>57</v>
      </c>
      <c r="B88" s="11">
        <f>B86+B87</f>
        <v>64310189399.81472</v>
      </c>
      <c r="C88" s="11">
        <f>C86+C87</f>
        <v>66534853996.339127</v>
      </c>
      <c r="D88" s="11">
        <f>D86+D87</f>
        <v>68329876694.023872</v>
      </c>
      <c r="E88" s="11">
        <f>E86+E87</f>
        <v>79161035709.714722</v>
      </c>
    </row>
    <row r="89" spans="1:6" s="10" customFormat="1" x14ac:dyDescent="0.25">
      <c r="A89" s="10" t="s">
        <v>58</v>
      </c>
      <c r="B89" s="11">
        <f>B75</f>
        <v>4937324127.625598</v>
      </c>
      <c r="C89" s="11">
        <f>C75</f>
        <v>5893834888.0652552</v>
      </c>
      <c r="D89" s="11">
        <f>D75</f>
        <v>7424360663.8562975</v>
      </c>
      <c r="E89" s="11">
        <f>SUM(B89:D89)</f>
        <v>18255519679.54715</v>
      </c>
    </row>
    <row r="90" spans="1:6" x14ac:dyDescent="0.25">
      <c r="A90" s="10" t="s">
        <v>59</v>
      </c>
      <c r="B90" s="24">
        <f>+B88-B89</f>
        <v>59372865272.189125</v>
      </c>
      <c r="C90" s="24">
        <f>+C88-C89</f>
        <v>60641019108.273872</v>
      </c>
      <c r="D90" s="24">
        <f>+D88-D89</f>
        <v>60905516030.167572</v>
      </c>
      <c r="E90" s="24">
        <f>+E88-E89</f>
        <v>60905516030.167572</v>
      </c>
    </row>
    <row r="91" spans="1:6" ht="15.75" thickBot="1" x14ac:dyDescent="0.3">
      <c r="A91" s="44"/>
      <c r="B91" s="44"/>
      <c r="C91" s="44"/>
      <c r="D91" s="44"/>
      <c r="E91" s="44"/>
    </row>
    <row r="92" spans="1:6" ht="15.75" thickTop="1" x14ac:dyDescent="0.25">
      <c r="A92" s="75" t="s">
        <v>60</v>
      </c>
      <c r="B92" s="75"/>
      <c r="C92" s="75"/>
      <c r="D92" s="75"/>
      <c r="E92" s="75"/>
      <c r="F92" s="75"/>
    </row>
    <row r="93" spans="1:6" ht="36" customHeight="1" x14ac:dyDescent="0.25">
      <c r="A93" s="77" t="s">
        <v>95</v>
      </c>
      <c r="B93" s="77"/>
      <c r="C93" s="77"/>
      <c r="D93" s="77"/>
      <c r="E93" s="77"/>
      <c r="F93" s="77"/>
    </row>
    <row r="96" spans="1:6" x14ac:dyDescent="0.25">
      <c r="A96" t="s">
        <v>98</v>
      </c>
    </row>
  </sheetData>
  <mergeCells count="20">
    <mergeCell ref="A93:F93"/>
    <mergeCell ref="A80:E80"/>
    <mergeCell ref="A81:E81"/>
    <mergeCell ref="A82:E82"/>
    <mergeCell ref="A92:F92"/>
    <mergeCell ref="A59:F59"/>
    <mergeCell ref="A62:E62"/>
    <mergeCell ref="A63:E63"/>
    <mergeCell ref="A64:E64"/>
    <mergeCell ref="A77:F77"/>
    <mergeCell ref="A37:F37"/>
    <mergeCell ref="A40:E40"/>
    <mergeCell ref="A41:E41"/>
    <mergeCell ref="A42:E42"/>
    <mergeCell ref="B43:E43"/>
    <mergeCell ref="A1:F1"/>
    <mergeCell ref="A8:F8"/>
    <mergeCell ref="A9:F9"/>
    <mergeCell ref="A20:A21"/>
    <mergeCell ref="A32:A33"/>
  </mergeCells>
  <pageMargins left="0.39374999999999999" right="0.29513888888888901" top="0.74791666666666701" bottom="0.74791666666666701" header="0.51180555555555496" footer="0.51180555555555496"/>
  <pageSetup paperSize="9" firstPageNumber="0" orientation="portrait" r:id="rId1"/>
  <rowBreaks count="3" manualBreakCount="3">
    <brk id="39" max="16383" man="1"/>
    <brk id="61"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46" workbookViewId="0">
      <selection activeCell="A95" sqref="A95"/>
    </sheetView>
  </sheetViews>
  <sheetFormatPr baseColWidth="10" defaultColWidth="9.140625" defaultRowHeight="15" x14ac:dyDescent="0.25"/>
  <cols>
    <col min="1" max="1" width="51.42578125"/>
    <col min="2" max="5" width="16"/>
    <col min="6" max="6" width="15.7109375"/>
    <col min="7" max="7" width="17.85546875"/>
    <col min="8" max="9" width="16.85546875"/>
    <col min="10" max="1025" width="11.42578125"/>
  </cols>
  <sheetData>
    <row r="1" spans="1:6" x14ac:dyDescent="0.25">
      <c r="A1" s="73" t="s">
        <v>0</v>
      </c>
      <c r="B1" s="73"/>
      <c r="C1" s="73"/>
      <c r="D1" s="73"/>
      <c r="E1" s="73"/>
      <c r="F1" s="73"/>
    </row>
    <row r="2" spans="1:6" x14ac:dyDescent="0.25">
      <c r="A2" s="2" t="s">
        <v>1</v>
      </c>
      <c r="B2" s="3" t="s">
        <v>2</v>
      </c>
      <c r="C2" s="3"/>
      <c r="D2" s="3"/>
      <c r="E2" s="3"/>
      <c r="F2" s="3"/>
    </row>
    <row r="3" spans="1:6" x14ac:dyDescent="0.25">
      <c r="A3" s="2" t="s">
        <v>3</v>
      </c>
      <c r="B3" s="3" t="s">
        <v>4</v>
      </c>
      <c r="C3" s="3"/>
      <c r="D3" s="3"/>
      <c r="E3" s="3"/>
      <c r="F3" s="3"/>
    </row>
    <row r="4" spans="1:6" x14ac:dyDescent="0.25">
      <c r="A4" s="2" t="s">
        <v>5</v>
      </c>
      <c r="B4" s="3" t="s">
        <v>6</v>
      </c>
      <c r="C4" s="3"/>
      <c r="D4" s="3"/>
      <c r="E4" s="3"/>
      <c r="F4" s="3"/>
    </row>
    <row r="5" spans="1:6" x14ac:dyDescent="0.25">
      <c r="A5" s="2" t="s">
        <v>7</v>
      </c>
      <c r="B5" s="65" t="s">
        <v>92</v>
      </c>
      <c r="C5" s="3"/>
      <c r="D5" s="3"/>
      <c r="E5" s="3"/>
      <c r="F5" s="3"/>
    </row>
    <row r="6" spans="1:6" x14ac:dyDescent="0.25">
      <c r="A6" s="2"/>
      <c r="B6" s="4"/>
      <c r="C6" s="3"/>
      <c r="D6" s="3"/>
      <c r="E6" s="3"/>
      <c r="F6" s="3"/>
    </row>
    <row r="8" spans="1:6" x14ac:dyDescent="0.25">
      <c r="A8" s="73" t="s">
        <v>8</v>
      </c>
      <c r="B8" s="73"/>
      <c r="C8" s="73"/>
      <c r="D8" s="73"/>
      <c r="E8" s="73"/>
      <c r="F8" s="73"/>
    </row>
    <row r="9" spans="1:6" x14ac:dyDescent="0.25">
      <c r="A9" s="73" t="s">
        <v>9</v>
      </c>
      <c r="B9" s="73"/>
      <c r="C9" s="73"/>
      <c r="D9" s="73"/>
      <c r="E9" s="73"/>
      <c r="F9" s="73"/>
    </row>
    <row r="10" spans="1:6" x14ac:dyDescent="0.25">
      <c r="A10" s="1"/>
      <c r="B10" s="1"/>
      <c r="C10" s="1"/>
      <c r="D10" s="1"/>
      <c r="E10" s="1"/>
      <c r="F10" s="1"/>
    </row>
    <row r="11" spans="1:6" x14ac:dyDescent="0.25">
      <c r="A11" s="7" t="s">
        <v>10</v>
      </c>
      <c r="B11" s="8" t="s">
        <v>11</v>
      </c>
      <c r="C11" s="8" t="s">
        <v>61</v>
      </c>
      <c r="D11" s="8" t="s">
        <v>62</v>
      </c>
      <c r="E11" s="8" t="s">
        <v>63</v>
      </c>
      <c r="F11" s="8" t="s">
        <v>64</v>
      </c>
    </row>
    <row r="12" spans="1:6" x14ac:dyDescent="0.25">
      <c r="A12" s="9"/>
      <c r="B12" s="1"/>
      <c r="C12" s="1"/>
      <c r="D12" s="1"/>
      <c r="E12" s="1"/>
      <c r="F12" s="1"/>
    </row>
    <row r="13" spans="1:6" x14ac:dyDescent="0.25">
      <c r="A13" s="4" t="s">
        <v>16</v>
      </c>
      <c r="B13" s="1"/>
      <c r="C13" s="1"/>
      <c r="D13" s="1"/>
      <c r="E13" s="1"/>
      <c r="F13" s="1"/>
    </row>
    <row r="14" spans="1:6" s="10" customFormat="1" x14ac:dyDescent="0.25">
      <c r="A14" s="10" t="s">
        <v>17</v>
      </c>
      <c r="B14" s="10" t="s">
        <v>18</v>
      </c>
      <c r="C14" s="11">
        <v>470</v>
      </c>
      <c r="D14" s="11">
        <v>749</v>
      </c>
      <c r="E14" s="11">
        <v>499</v>
      </c>
      <c r="F14" s="10">
        <f t="shared" ref="F14:F21" si="0">SUM(C14:E14)</f>
        <v>1718</v>
      </c>
    </row>
    <row r="15" spans="1:6" x14ac:dyDescent="0.25">
      <c r="A15" s="12"/>
      <c r="B15" s="10" t="s">
        <v>19</v>
      </c>
      <c r="C15" s="11">
        <v>1336</v>
      </c>
      <c r="D15" s="11">
        <v>2117</v>
      </c>
      <c r="E15" s="11">
        <v>1405</v>
      </c>
      <c r="F15" s="10">
        <f t="shared" si="0"/>
        <v>4858</v>
      </c>
    </row>
    <row r="16" spans="1:6" s="10" customFormat="1" x14ac:dyDescent="0.25">
      <c r="A16" s="10" t="s">
        <v>20</v>
      </c>
      <c r="B16" s="10" t="s">
        <v>18</v>
      </c>
      <c r="C16" s="11">
        <v>79</v>
      </c>
      <c r="D16" s="11">
        <v>84</v>
      </c>
      <c r="E16" s="11">
        <v>58</v>
      </c>
      <c r="F16" s="10">
        <f t="shared" si="0"/>
        <v>221</v>
      </c>
    </row>
    <row r="17" spans="1:13" s="10" customFormat="1" x14ac:dyDescent="0.25">
      <c r="A17" s="12"/>
      <c r="B17" s="10" t="s">
        <v>19</v>
      </c>
      <c r="C17" s="11">
        <v>247</v>
      </c>
      <c r="D17" s="11">
        <v>273</v>
      </c>
      <c r="E17" s="11">
        <v>179</v>
      </c>
      <c r="F17" s="10">
        <f t="shared" si="0"/>
        <v>699</v>
      </c>
    </row>
    <row r="18" spans="1:13" s="10" customFormat="1" x14ac:dyDescent="0.25">
      <c r="A18" s="10" t="s">
        <v>21</v>
      </c>
      <c r="B18" s="10" t="s">
        <v>18</v>
      </c>
      <c r="C18" s="11">
        <v>38</v>
      </c>
      <c r="D18" s="11">
        <v>39</v>
      </c>
      <c r="E18" s="11">
        <v>194</v>
      </c>
      <c r="F18" s="10">
        <f t="shared" si="0"/>
        <v>271</v>
      </c>
      <c r="G18"/>
      <c r="H18"/>
      <c r="I18"/>
      <c r="J18"/>
      <c r="K18"/>
      <c r="L18"/>
      <c r="M18"/>
    </row>
    <row r="19" spans="1:13" s="10" customFormat="1" x14ac:dyDescent="0.25">
      <c r="A19" s="12"/>
      <c r="B19" s="10" t="s">
        <v>19</v>
      </c>
      <c r="C19" s="11">
        <v>121</v>
      </c>
      <c r="D19" s="11">
        <v>134</v>
      </c>
      <c r="E19" s="11">
        <v>605</v>
      </c>
      <c r="F19" s="10">
        <f t="shared" si="0"/>
        <v>860</v>
      </c>
    </row>
    <row r="20" spans="1:13" s="10" customFormat="1" ht="15" customHeight="1" x14ac:dyDescent="0.25">
      <c r="A20" s="74" t="s">
        <v>22</v>
      </c>
      <c r="B20" s="10" t="s">
        <v>18</v>
      </c>
      <c r="C20" s="11">
        <v>46</v>
      </c>
      <c r="D20" s="11">
        <v>67</v>
      </c>
      <c r="E20" s="11">
        <v>58</v>
      </c>
      <c r="F20" s="10">
        <f t="shared" si="0"/>
        <v>171</v>
      </c>
      <c r="G20"/>
      <c r="H20"/>
      <c r="I20"/>
      <c r="J20"/>
      <c r="K20"/>
      <c r="L20"/>
      <c r="M20"/>
    </row>
    <row r="21" spans="1:13" x14ac:dyDescent="0.25">
      <c r="A21" s="74"/>
      <c r="B21" s="10" t="s">
        <v>19</v>
      </c>
      <c r="C21" s="11">
        <v>128</v>
      </c>
      <c r="D21" s="11">
        <v>188</v>
      </c>
      <c r="E21" s="11">
        <v>178</v>
      </c>
      <c r="F21" s="10">
        <f t="shared" si="0"/>
        <v>494</v>
      </c>
      <c r="G21" s="10"/>
      <c r="H21" s="10"/>
      <c r="I21" s="10"/>
      <c r="J21" s="10"/>
      <c r="K21" s="10"/>
      <c r="L21" s="10"/>
      <c r="M21" s="10"/>
    </row>
    <row r="22" spans="1:13" x14ac:dyDescent="0.25">
      <c r="A22" s="15" t="s">
        <v>23</v>
      </c>
      <c r="B22" s="56" t="s">
        <v>18</v>
      </c>
      <c r="C22" s="57">
        <f t="shared" ref="C22:F23" si="1">+C14+C16+C18+C20</f>
        <v>633</v>
      </c>
      <c r="D22" s="57">
        <f t="shared" si="1"/>
        <v>939</v>
      </c>
      <c r="E22" s="57">
        <f t="shared" si="1"/>
        <v>809</v>
      </c>
      <c r="F22" s="57">
        <f t="shared" si="1"/>
        <v>2381</v>
      </c>
      <c r="G22" s="10"/>
      <c r="H22" s="10"/>
      <c r="I22" s="10"/>
      <c r="J22" s="10"/>
      <c r="K22" s="10"/>
      <c r="L22" s="10"/>
      <c r="M22" s="10"/>
    </row>
    <row r="23" spans="1:13" x14ac:dyDescent="0.25">
      <c r="A23" s="14"/>
      <c r="B23" s="56" t="s">
        <v>19</v>
      </c>
      <c r="C23" s="57">
        <f t="shared" si="1"/>
        <v>1832</v>
      </c>
      <c r="D23" s="57">
        <f t="shared" si="1"/>
        <v>2712</v>
      </c>
      <c r="E23" s="57">
        <f t="shared" si="1"/>
        <v>2367</v>
      </c>
      <c r="F23" s="57">
        <f t="shared" si="1"/>
        <v>6911</v>
      </c>
      <c r="G23" s="10"/>
      <c r="H23" s="10"/>
      <c r="I23" s="10"/>
      <c r="J23" s="10"/>
      <c r="K23" s="10"/>
      <c r="L23" s="10"/>
      <c r="M23" s="10"/>
    </row>
    <row r="24" spans="1:13" x14ac:dyDescent="0.25">
      <c r="A24" s="14"/>
      <c r="C24" s="11"/>
      <c r="D24" s="11"/>
      <c r="E24" s="11"/>
      <c r="G24" s="10"/>
      <c r="H24" s="10"/>
      <c r="I24" s="10"/>
      <c r="J24" s="10"/>
      <c r="K24" s="10"/>
      <c r="L24" s="10"/>
      <c r="M24" s="10"/>
    </row>
    <row r="25" spans="1:13" x14ac:dyDescent="0.25">
      <c r="A25" s="4" t="s">
        <v>24</v>
      </c>
      <c r="C25" s="11"/>
      <c r="D25" s="11"/>
      <c r="E25" s="11"/>
      <c r="G25" s="10"/>
      <c r="H25" s="10"/>
      <c r="I25" s="10"/>
      <c r="J25" s="10"/>
      <c r="K25" s="10"/>
      <c r="L25" s="10"/>
      <c r="M25" s="10"/>
    </row>
    <row r="26" spans="1:13" x14ac:dyDescent="0.25">
      <c r="A26" s="10" t="s">
        <v>25</v>
      </c>
      <c r="B26" s="10" t="s">
        <v>18</v>
      </c>
      <c r="C26" s="11">
        <v>1239</v>
      </c>
      <c r="D26" s="11">
        <v>552</v>
      </c>
      <c r="E26" s="11">
        <v>400</v>
      </c>
      <c r="F26" s="10">
        <f t="shared" ref="F26:F33" si="2">SUM(C26:E26)</f>
        <v>2191</v>
      </c>
    </row>
    <row r="27" spans="1:13" x14ac:dyDescent="0.25">
      <c r="A27" s="12"/>
      <c r="B27" s="10" t="s">
        <v>19</v>
      </c>
      <c r="C27" s="11">
        <v>3586</v>
      </c>
      <c r="D27" s="11">
        <v>1557</v>
      </c>
      <c r="E27" s="11">
        <v>1155</v>
      </c>
      <c r="F27" s="10">
        <f t="shared" si="2"/>
        <v>6298</v>
      </c>
      <c r="G27" s="10"/>
      <c r="H27" s="10"/>
      <c r="I27" s="10"/>
      <c r="J27" s="10"/>
      <c r="K27" s="10"/>
      <c r="L27" s="10"/>
      <c r="M27" s="10"/>
    </row>
    <row r="28" spans="1:13" x14ac:dyDescent="0.25">
      <c r="A28" s="10" t="s">
        <v>26</v>
      </c>
      <c r="B28" s="10" t="s">
        <v>18</v>
      </c>
      <c r="C28" s="11">
        <v>93</v>
      </c>
      <c r="D28" s="11">
        <v>71</v>
      </c>
      <c r="E28" s="11">
        <v>25</v>
      </c>
      <c r="F28" s="10">
        <f t="shared" si="2"/>
        <v>189</v>
      </c>
    </row>
    <row r="29" spans="1:13" x14ac:dyDescent="0.25">
      <c r="B29" s="10" t="s">
        <v>19</v>
      </c>
      <c r="C29" s="11">
        <v>291</v>
      </c>
      <c r="D29" s="11">
        <v>223</v>
      </c>
      <c r="E29" s="11">
        <v>80</v>
      </c>
      <c r="F29" s="10">
        <f t="shared" si="2"/>
        <v>594</v>
      </c>
      <c r="G29" s="10"/>
      <c r="H29" s="10"/>
      <c r="I29" s="10"/>
      <c r="J29" s="10"/>
      <c r="K29" s="10"/>
      <c r="L29" s="10"/>
      <c r="M29" s="10"/>
    </row>
    <row r="30" spans="1:13" x14ac:dyDescent="0.25">
      <c r="A30" s="10" t="s">
        <v>27</v>
      </c>
      <c r="B30" s="10" t="s">
        <v>18</v>
      </c>
      <c r="C30" s="11">
        <v>33</v>
      </c>
      <c r="D30" s="11">
        <v>33</v>
      </c>
      <c r="E30" s="11">
        <v>131</v>
      </c>
      <c r="F30" s="10">
        <f t="shared" si="2"/>
        <v>197</v>
      </c>
    </row>
    <row r="31" spans="1:13" x14ac:dyDescent="0.25">
      <c r="B31" s="10" t="s">
        <v>19</v>
      </c>
      <c r="C31" s="11">
        <v>112</v>
      </c>
      <c r="D31" s="11">
        <v>101</v>
      </c>
      <c r="E31" s="11">
        <v>413</v>
      </c>
      <c r="F31" s="10">
        <f t="shared" si="2"/>
        <v>626</v>
      </c>
      <c r="G31" s="10"/>
      <c r="H31" s="10"/>
      <c r="I31" s="10"/>
      <c r="J31" s="10"/>
      <c r="K31" s="10"/>
      <c r="L31" s="10"/>
      <c r="M31" s="10"/>
    </row>
    <row r="32" spans="1:13" ht="15" customHeight="1" x14ac:dyDescent="0.25">
      <c r="A32" s="74" t="s">
        <v>28</v>
      </c>
      <c r="B32" s="10" t="s">
        <v>18</v>
      </c>
      <c r="C32" s="11">
        <v>116</v>
      </c>
      <c r="D32" s="11">
        <v>100</v>
      </c>
      <c r="E32" s="11">
        <v>31</v>
      </c>
      <c r="F32" s="10">
        <f t="shared" si="2"/>
        <v>247</v>
      </c>
    </row>
    <row r="33" spans="1:13" s="10" customFormat="1" x14ac:dyDescent="0.25">
      <c r="A33" s="74"/>
      <c r="B33" s="10" t="s">
        <v>19</v>
      </c>
      <c r="C33" s="11">
        <v>338</v>
      </c>
      <c r="D33" s="11">
        <v>292</v>
      </c>
      <c r="E33" s="11">
        <v>90</v>
      </c>
      <c r="F33" s="10">
        <f t="shared" si="2"/>
        <v>720</v>
      </c>
    </row>
    <row r="34" spans="1:13" x14ac:dyDescent="0.25">
      <c r="A34" s="15" t="s">
        <v>29</v>
      </c>
      <c r="B34" s="56" t="s">
        <v>18</v>
      </c>
      <c r="C34" s="57">
        <f t="shared" ref="C34:F35" si="3">+C26+C28+C30+C32</f>
        <v>1481</v>
      </c>
      <c r="D34" s="57">
        <f t="shared" si="3"/>
        <v>756</v>
      </c>
      <c r="E34" s="57">
        <f t="shared" si="3"/>
        <v>587</v>
      </c>
      <c r="F34" s="57">
        <f t="shared" si="3"/>
        <v>2824</v>
      </c>
    </row>
    <row r="35" spans="1:13" x14ac:dyDescent="0.25">
      <c r="A35" s="14"/>
      <c r="B35" s="56" t="s">
        <v>19</v>
      </c>
      <c r="C35" s="57">
        <f t="shared" si="3"/>
        <v>4327</v>
      </c>
      <c r="D35" s="57">
        <f t="shared" si="3"/>
        <v>2173</v>
      </c>
      <c r="E35" s="57">
        <f t="shared" si="3"/>
        <v>1738</v>
      </c>
      <c r="F35" s="57">
        <f t="shared" si="3"/>
        <v>8238</v>
      </c>
    </row>
    <row r="36" spans="1:13" ht="15.75" thickBot="1" x14ac:dyDescent="0.3">
      <c r="A36" s="43"/>
      <c r="B36" s="44"/>
      <c r="C36" s="45"/>
      <c r="D36" s="45"/>
      <c r="E36" s="45"/>
      <c r="F36" s="44"/>
    </row>
    <row r="37" spans="1:13" ht="15.75" thickTop="1" x14ac:dyDescent="0.25">
      <c r="A37" s="75" t="s">
        <v>30</v>
      </c>
      <c r="B37" s="75"/>
      <c r="C37" s="75"/>
      <c r="D37" s="75"/>
      <c r="E37" s="75"/>
      <c r="F37" s="75"/>
    </row>
    <row r="38" spans="1:13" s="10" customFormat="1" x14ac:dyDescent="0.25">
      <c r="A38" s="17"/>
    </row>
    <row r="39" spans="1:13" x14ac:dyDescent="0.25">
      <c r="G39" s="10"/>
      <c r="H39" s="10"/>
      <c r="I39" s="10"/>
      <c r="J39" s="10"/>
      <c r="K39" s="10"/>
      <c r="L39" s="10"/>
      <c r="M39" s="10"/>
    </row>
    <row r="40" spans="1:13" x14ac:dyDescent="0.25">
      <c r="A40" s="73" t="s">
        <v>31</v>
      </c>
      <c r="B40" s="73"/>
      <c r="C40" s="73"/>
      <c r="D40" s="73"/>
      <c r="E40" s="73"/>
      <c r="G40" s="10"/>
      <c r="H40" s="10"/>
      <c r="I40" s="10"/>
      <c r="J40" s="10"/>
      <c r="K40" s="10"/>
      <c r="L40" s="10"/>
      <c r="M40" s="10"/>
    </row>
    <row r="41" spans="1:13" x14ac:dyDescent="0.25">
      <c r="A41" s="73" t="s">
        <v>32</v>
      </c>
      <c r="B41" s="73"/>
      <c r="C41" s="73"/>
      <c r="D41" s="73"/>
      <c r="E41" s="73"/>
    </row>
    <row r="42" spans="1:13" x14ac:dyDescent="0.25">
      <c r="A42" s="73" t="s">
        <v>33</v>
      </c>
      <c r="B42" s="73"/>
      <c r="C42" s="73"/>
      <c r="D42" s="73"/>
      <c r="E42" s="73"/>
    </row>
    <row r="43" spans="1:13" x14ac:dyDescent="0.25">
      <c r="B43" s="76"/>
      <c r="C43" s="76"/>
      <c r="D43" s="76"/>
      <c r="E43" s="76"/>
      <c r="F43" s="3"/>
    </row>
    <row r="44" spans="1:13" x14ac:dyDescent="0.25">
      <c r="A44" s="7" t="s">
        <v>10</v>
      </c>
      <c r="B44" s="8" t="s">
        <v>61</v>
      </c>
      <c r="C44" s="8" t="s">
        <v>62</v>
      </c>
      <c r="D44" s="8" t="s">
        <v>63</v>
      </c>
      <c r="E44" s="8" t="s">
        <v>64</v>
      </c>
      <c r="F44" s="1"/>
    </row>
    <row r="45" spans="1:13" x14ac:dyDescent="0.25">
      <c r="A45" s="4" t="s">
        <v>16</v>
      </c>
      <c r="B45" s="10"/>
      <c r="C45" s="10"/>
      <c r="D45" s="10"/>
      <c r="E45" s="10"/>
      <c r="F45" s="23"/>
    </row>
    <row r="46" spans="1:13" x14ac:dyDescent="0.25">
      <c r="A46" s="10" t="s">
        <v>34</v>
      </c>
      <c r="B46" s="11">
        <v>2942387896.6599998</v>
      </c>
      <c r="C46" s="11">
        <v>4668383495.8100004</v>
      </c>
      <c r="D46" s="11">
        <v>3127060319.4099998</v>
      </c>
      <c r="E46" s="10">
        <f>SUM(B46:D46)</f>
        <v>10737831711.880001</v>
      </c>
      <c r="F46" s="25"/>
    </row>
    <row r="47" spans="1:13" x14ac:dyDescent="0.25">
      <c r="A47" s="10" t="s">
        <v>35</v>
      </c>
      <c r="B47" s="11">
        <v>904125399.08000004</v>
      </c>
      <c r="C47" s="11">
        <v>946882551.47000003</v>
      </c>
      <c r="D47" s="11">
        <v>575853967.61000001</v>
      </c>
      <c r="E47" s="10">
        <f>SUM(B47:D47)</f>
        <v>2426861918.1600003</v>
      </c>
      <c r="F47" s="25"/>
    </row>
    <row r="48" spans="1:13" x14ac:dyDescent="0.25">
      <c r="A48" s="10" t="s">
        <v>36</v>
      </c>
      <c r="B48" s="11">
        <v>274844618.56</v>
      </c>
      <c r="C48" s="11">
        <v>329396661.41000003</v>
      </c>
      <c r="D48" s="11">
        <v>2271840662.73</v>
      </c>
      <c r="E48" s="10">
        <f>SUM(B48:D48)</f>
        <v>2876081942.6999998</v>
      </c>
      <c r="F48" s="25"/>
    </row>
    <row r="49" spans="1:6" ht="30" x14ac:dyDescent="0.25">
      <c r="A49" s="18" t="s">
        <v>37</v>
      </c>
      <c r="B49" s="11">
        <v>258806000</v>
      </c>
      <c r="C49" s="11">
        <v>359098000</v>
      </c>
      <c r="D49" s="11">
        <v>309860000</v>
      </c>
      <c r="E49" s="10">
        <f>SUM(B49:D49)</f>
        <v>927764000</v>
      </c>
      <c r="F49" s="25"/>
    </row>
    <row r="50" spans="1:6" x14ac:dyDescent="0.25">
      <c r="A50" s="10" t="s">
        <v>38</v>
      </c>
      <c r="B50" s="11">
        <v>212747737.89105725</v>
      </c>
      <c r="C50" s="11">
        <v>256118802.93430728</v>
      </c>
      <c r="D50" s="11">
        <v>242465098.69771212</v>
      </c>
      <c r="E50" s="10">
        <f>SUM(B50:D50)</f>
        <v>711331639.52307665</v>
      </c>
    </row>
    <row r="51" spans="1:6" ht="15.75" thickBot="1" x14ac:dyDescent="0.3">
      <c r="A51" s="50" t="s">
        <v>39</v>
      </c>
      <c r="B51" s="50">
        <f>SUM(B46:B50)</f>
        <v>4592911652.1910563</v>
      </c>
      <c r="C51" s="50">
        <f>SUM(C46:C50)</f>
        <v>6559879511.6243076</v>
      </c>
      <c r="D51" s="50">
        <f>SUM(D46:D50)</f>
        <v>6527080048.4477119</v>
      </c>
      <c r="E51" s="51">
        <f>SUM(E46:E50)</f>
        <v>17679871212.263077</v>
      </c>
    </row>
    <row r="52" spans="1:6" x14ac:dyDescent="0.25">
      <c r="A52" s="4" t="s">
        <v>24</v>
      </c>
      <c r="B52" s="10"/>
      <c r="C52" s="10"/>
      <c r="D52" s="10"/>
      <c r="E52" s="10"/>
    </row>
    <row r="53" spans="1:6" x14ac:dyDescent="0.25">
      <c r="A53" s="10" t="s">
        <v>34</v>
      </c>
      <c r="B53" s="11">
        <v>7625894436.29</v>
      </c>
      <c r="C53" s="11">
        <v>3425807188.0300002</v>
      </c>
      <c r="D53" s="11">
        <v>2503520307.0500002</v>
      </c>
      <c r="E53" s="10">
        <f>SUM(B53:D53)</f>
        <v>13555221931.369999</v>
      </c>
    </row>
    <row r="54" spans="1:6" x14ac:dyDescent="0.25">
      <c r="A54" s="10" t="s">
        <v>35</v>
      </c>
      <c r="B54" s="11">
        <v>1010232634.97</v>
      </c>
      <c r="C54" s="11">
        <v>612036344.78999996</v>
      </c>
      <c r="D54" s="11">
        <v>227230015.28</v>
      </c>
      <c r="E54" s="10">
        <f>SUM(B54:D54)</f>
        <v>1849498995.04</v>
      </c>
    </row>
    <row r="55" spans="1:6" x14ac:dyDescent="0.25">
      <c r="A55" s="10" t="s">
        <v>36</v>
      </c>
      <c r="B55" s="11">
        <v>274135626.98000002</v>
      </c>
      <c r="C55" s="11">
        <v>187083786.24000001</v>
      </c>
      <c r="D55" s="11">
        <v>1425975311.3</v>
      </c>
      <c r="E55" s="10">
        <f>SUM(B55:D55)</f>
        <v>1887194724.52</v>
      </c>
    </row>
    <row r="56" spans="1:6" ht="30" x14ac:dyDescent="0.25">
      <c r="A56" s="18" t="s">
        <v>37</v>
      </c>
      <c r="B56" s="11">
        <v>624923000</v>
      </c>
      <c r="C56" s="11">
        <v>547848000</v>
      </c>
      <c r="D56" s="11">
        <v>172315000</v>
      </c>
      <c r="E56" s="10">
        <f>SUM(B56:D56)</f>
        <v>1345086000</v>
      </c>
    </row>
    <row r="57" spans="1:6" x14ac:dyDescent="0.25">
      <c r="A57" s="10" t="s">
        <v>40</v>
      </c>
      <c r="B57" s="11">
        <v>497755765.90308976</v>
      </c>
      <c r="C57" s="11">
        <v>206204275.84487361</v>
      </c>
      <c r="D57" s="11">
        <v>175929558.63480473</v>
      </c>
      <c r="E57" s="10">
        <f>SUM(B57:D57)</f>
        <v>879889600.38276815</v>
      </c>
    </row>
    <row r="58" spans="1:6" ht="15.75" thickBot="1" x14ac:dyDescent="0.3">
      <c r="A58" s="44" t="s">
        <v>39</v>
      </c>
      <c r="B58" s="44">
        <f>SUM(B53:B57)</f>
        <v>10032941464.143089</v>
      </c>
      <c r="C58" s="44">
        <f>SUM(C53:C57)</f>
        <v>4978979594.9048738</v>
      </c>
      <c r="D58" s="44">
        <f>SUM(D53:D57)</f>
        <v>4504970192.2648048</v>
      </c>
      <c r="E58" s="44">
        <f>SUM(E53:E57)</f>
        <v>19516891251.312767</v>
      </c>
      <c r="F58" s="25"/>
    </row>
    <row r="59" spans="1:6" ht="15.75" thickTop="1" x14ac:dyDescent="0.25">
      <c r="A59" s="3" t="s">
        <v>41</v>
      </c>
      <c r="B59" s="26"/>
      <c r="C59" s="26"/>
      <c r="D59" s="26"/>
      <c r="E59" s="26"/>
      <c r="F59" s="26"/>
    </row>
    <row r="60" spans="1:6" x14ac:dyDescent="0.25">
      <c r="A60" s="10"/>
      <c r="B60" s="26"/>
      <c r="C60" s="26"/>
      <c r="D60" s="26"/>
      <c r="E60" s="26"/>
      <c r="F60" s="26"/>
    </row>
    <row r="62" spans="1:6" x14ac:dyDescent="0.25">
      <c r="A62" s="73" t="s">
        <v>42</v>
      </c>
      <c r="B62" s="73"/>
      <c r="C62" s="73"/>
      <c r="D62" s="73"/>
      <c r="E62" s="73"/>
      <c r="F62" s="10"/>
    </row>
    <row r="63" spans="1:6" x14ac:dyDescent="0.25">
      <c r="A63" s="73" t="s">
        <v>43</v>
      </c>
      <c r="B63" s="73"/>
      <c r="C63" s="73"/>
      <c r="D63" s="73"/>
      <c r="E63" s="73"/>
    </row>
    <row r="64" spans="1:6" x14ac:dyDescent="0.25">
      <c r="A64" s="73" t="s">
        <v>33</v>
      </c>
      <c r="B64" s="73"/>
      <c r="C64" s="73"/>
      <c r="D64" s="73"/>
      <c r="E64" s="73"/>
    </row>
    <row r="65" spans="1:6" x14ac:dyDescent="0.25">
      <c r="B65" s="79"/>
      <c r="C65" s="79"/>
      <c r="D65" s="79"/>
      <c r="E65" s="79"/>
      <c r="F65" s="6"/>
    </row>
    <row r="66" spans="1:6" x14ac:dyDescent="0.25">
      <c r="A66" s="27" t="s">
        <v>44</v>
      </c>
      <c r="B66" s="27" t="s">
        <v>61</v>
      </c>
      <c r="C66" s="27" t="s">
        <v>62</v>
      </c>
      <c r="D66" s="27" t="s">
        <v>63</v>
      </c>
      <c r="E66" s="27" t="s">
        <v>64</v>
      </c>
      <c r="F66" s="6"/>
    </row>
    <row r="67" spans="1:6" x14ac:dyDescent="0.25">
      <c r="A67" s="19" t="s">
        <v>45</v>
      </c>
    </row>
    <row r="68" spans="1:6" x14ac:dyDescent="0.25">
      <c r="A68" s="10" t="s">
        <v>46</v>
      </c>
      <c r="B68">
        <v>86450174.428626463</v>
      </c>
      <c r="C68">
        <v>90411117.803373173</v>
      </c>
      <c r="D68">
        <v>87527961.244614482</v>
      </c>
      <c r="E68" s="28">
        <f t="shared" ref="E68:E73" si="4">SUM(B68:D68)</f>
        <v>264389253.47661412</v>
      </c>
    </row>
    <row r="69" spans="1:6" x14ac:dyDescent="0.25">
      <c r="A69" s="10" t="s">
        <v>47</v>
      </c>
      <c r="B69">
        <v>31571286.199968133</v>
      </c>
      <c r="C69">
        <v>33715174.616468504</v>
      </c>
      <c r="D69">
        <v>23103594.32380886</v>
      </c>
      <c r="E69" s="28">
        <f t="shared" si="4"/>
        <v>88390055.140245497</v>
      </c>
    </row>
    <row r="70" spans="1:6" x14ac:dyDescent="0.25">
      <c r="A70" s="10" t="s">
        <v>48</v>
      </c>
      <c r="B70" s="29">
        <v>2790242.225956026</v>
      </c>
      <c r="C70" s="29">
        <v>2661286.8750592573</v>
      </c>
      <c r="D70" s="29">
        <v>2973767.7599458885</v>
      </c>
      <c r="E70" s="28">
        <f t="shared" si="4"/>
        <v>8425296.8609611709</v>
      </c>
    </row>
    <row r="71" spans="1:6" x14ac:dyDescent="0.25">
      <c r="A71" s="10" t="s">
        <v>49</v>
      </c>
      <c r="B71" s="29">
        <v>4293916.7505066423</v>
      </c>
      <c r="C71" s="29">
        <v>2813544.7282063332</v>
      </c>
      <c r="D71" s="29">
        <v>2673040.1743429042</v>
      </c>
      <c r="E71" s="28">
        <f t="shared" si="4"/>
        <v>9780501.6530558802</v>
      </c>
    </row>
    <row r="72" spans="1:6" x14ac:dyDescent="0.25">
      <c r="A72" s="30" t="s">
        <v>50</v>
      </c>
      <c r="B72" s="29">
        <v>87642118.286000013</v>
      </c>
      <c r="C72" s="29">
        <v>126517678.9112</v>
      </c>
      <c r="D72" s="29">
        <v>126186735.19500001</v>
      </c>
      <c r="E72" s="28">
        <f t="shared" si="4"/>
        <v>340346532.39219999</v>
      </c>
    </row>
    <row r="73" spans="1:6" x14ac:dyDescent="0.25">
      <c r="A73" s="21" t="s">
        <v>51</v>
      </c>
      <c r="B73" s="29">
        <v>4467110787.1999998</v>
      </c>
      <c r="C73" s="29">
        <v>6744447831.0199995</v>
      </c>
      <c r="D73" s="29">
        <v>6510561784.7599993</v>
      </c>
      <c r="E73" s="28">
        <f t="shared" si="4"/>
        <v>17722120402.98</v>
      </c>
    </row>
    <row r="74" spans="1:6" x14ac:dyDescent="0.25">
      <c r="A74" s="22"/>
      <c r="F74" s="25"/>
    </row>
    <row r="75" spans="1:6" ht="15.75" thickBot="1" x14ac:dyDescent="0.3">
      <c r="A75" s="46"/>
      <c r="B75" s="46">
        <f>+SUM(B68:B73)</f>
        <v>4679858525.0910568</v>
      </c>
      <c r="C75" s="46">
        <f>+SUM(C68:C73)</f>
        <v>7000566633.9543066</v>
      </c>
      <c r="D75" s="46">
        <f>+SUM(D68:D73)</f>
        <v>6753026883.4577112</v>
      </c>
      <c r="E75" s="49">
        <f>+SUM(E68:E73)</f>
        <v>18433452042.503075</v>
      </c>
      <c r="F75" s="25"/>
    </row>
    <row r="76" spans="1:6" ht="15.75" thickTop="1" x14ac:dyDescent="0.25">
      <c r="A76" s="10" t="s">
        <v>52</v>
      </c>
      <c r="B76" s="10"/>
      <c r="C76" s="10"/>
      <c r="D76" s="10"/>
      <c r="E76" s="10"/>
      <c r="F76" s="10"/>
    </row>
    <row r="77" spans="1:6" x14ac:dyDescent="0.25">
      <c r="A77" s="4" t="s">
        <v>41</v>
      </c>
      <c r="B77" s="12"/>
      <c r="C77" s="12"/>
      <c r="D77" s="12"/>
      <c r="E77" s="12"/>
      <c r="F77" s="31"/>
    </row>
    <row r="80" spans="1:6" s="10" customFormat="1" x14ac:dyDescent="0.25">
      <c r="A80" s="73" t="s">
        <v>53</v>
      </c>
      <c r="B80" s="73"/>
      <c r="C80" s="73"/>
      <c r="D80" s="73"/>
      <c r="E80" s="73"/>
      <c r="F80" s="23"/>
    </row>
    <row r="81" spans="1:7" s="10" customFormat="1" x14ac:dyDescent="0.25">
      <c r="A81" s="73" t="s">
        <v>54</v>
      </c>
      <c r="B81" s="73"/>
      <c r="C81" s="73"/>
      <c r="D81" s="73"/>
      <c r="E81" s="73"/>
      <c r="F81" s="23"/>
    </row>
    <row r="82" spans="1:7" s="10" customFormat="1" x14ac:dyDescent="0.25">
      <c r="A82" s="73" t="s">
        <v>33</v>
      </c>
      <c r="B82" s="73"/>
      <c r="C82" s="73"/>
      <c r="D82" s="73"/>
      <c r="E82" s="73"/>
      <c r="F82" s="23"/>
    </row>
    <row r="83" spans="1:7" x14ac:dyDescent="0.25">
      <c r="A83" s="23"/>
      <c r="B83" s="23"/>
      <c r="C83" s="23"/>
      <c r="D83" s="23"/>
      <c r="E83" s="23"/>
      <c r="F83" s="23"/>
    </row>
    <row r="84" spans="1:7" x14ac:dyDescent="0.25">
      <c r="A84" s="27" t="s">
        <v>44</v>
      </c>
      <c r="B84" s="27" t="s">
        <v>61</v>
      </c>
      <c r="C84" s="27" t="s">
        <v>62</v>
      </c>
      <c r="D84" s="27" t="s">
        <v>63</v>
      </c>
      <c r="E84" s="27" t="s">
        <v>64</v>
      </c>
      <c r="F84" s="32"/>
    </row>
    <row r="85" spans="1:7" x14ac:dyDescent="0.25">
      <c r="A85" s="10"/>
      <c r="B85" s="10"/>
      <c r="C85" s="10"/>
      <c r="D85" s="10"/>
      <c r="E85" s="10"/>
      <c r="F85" s="23"/>
    </row>
    <row r="86" spans="1:7" x14ac:dyDescent="0.25">
      <c r="A86" s="10" t="s">
        <v>55</v>
      </c>
      <c r="B86" s="29">
        <f>'1T'!E90</f>
        <v>60905516030.167572</v>
      </c>
      <c r="C86" s="29">
        <f>B90</f>
        <v>65990457056.926521</v>
      </c>
      <c r="D86" s="29">
        <f>C90</f>
        <v>66362200860.012215</v>
      </c>
      <c r="E86" s="28">
        <f>B86</f>
        <v>60905516030.167572</v>
      </c>
      <c r="F86" s="25"/>
      <c r="G86" s="33"/>
    </row>
    <row r="87" spans="1:7" x14ac:dyDescent="0.25">
      <c r="A87" s="10" t="s">
        <v>56</v>
      </c>
      <c r="B87" s="29">
        <v>9764799551.8499985</v>
      </c>
      <c r="C87" s="29">
        <v>7372310437.0400009</v>
      </c>
      <c r="D87" s="29">
        <v>7560658854.6399994</v>
      </c>
      <c r="E87" s="29">
        <f>SUM(B87:D87)</f>
        <v>24697768843.529999</v>
      </c>
      <c r="F87" s="34"/>
    </row>
    <row r="88" spans="1:7" x14ac:dyDescent="0.25">
      <c r="A88" s="10" t="s">
        <v>57</v>
      </c>
      <c r="B88" s="29">
        <f>B86+B87</f>
        <v>70670315582.017578</v>
      </c>
      <c r="C88" s="29">
        <f>C86+C87</f>
        <v>73362767493.966522</v>
      </c>
      <c r="D88" s="29">
        <f>D86+D87</f>
        <v>73922859714.652222</v>
      </c>
      <c r="E88" s="29">
        <f>E86+E87</f>
        <v>85603284873.697571</v>
      </c>
      <c r="F88" s="34"/>
    </row>
    <row r="89" spans="1:7" x14ac:dyDescent="0.25">
      <c r="A89" s="10" t="s">
        <v>58</v>
      </c>
      <c r="B89" s="29">
        <f>B75</f>
        <v>4679858525.0910568</v>
      </c>
      <c r="C89" s="29">
        <f>C75</f>
        <v>7000566633.9543066</v>
      </c>
      <c r="D89" s="29">
        <f>D75</f>
        <v>6753026883.4577112</v>
      </c>
      <c r="E89" s="29">
        <f>SUM(B89:D89)</f>
        <v>18433452042.503075</v>
      </c>
      <c r="F89" s="34"/>
    </row>
    <row r="90" spans="1:7" x14ac:dyDescent="0.25">
      <c r="A90" s="10" t="s">
        <v>59</v>
      </c>
      <c r="B90" s="35">
        <f>+B88-B89</f>
        <v>65990457056.926521</v>
      </c>
      <c r="C90" s="35">
        <f>+C88-C89</f>
        <v>66362200860.012215</v>
      </c>
      <c r="D90" s="35">
        <f>+D88-D89</f>
        <v>67169832831.194511</v>
      </c>
      <c r="E90" s="35">
        <f>+E88-E89</f>
        <v>67169832831.194496</v>
      </c>
      <c r="F90" s="34"/>
    </row>
    <row r="91" spans="1:7" ht="15.75" thickBot="1" x14ac:dyDescent="0.3">
      <c r="A91" s="47"/>
      <c r="B91" s="47"/>
      <c r="C91" s="47"/>
      <c r="D91" s="47"/>
      <c r="E91" s="47"/>
      <c r="F91" s="23"/>
    </row>
    <row r="92" spans="1:7" ht="15.75" thickTop="1" x14ac:dyDescent="0.25">
      <c r="A92" s="4" t="s">
        <v>41</v>
      </c>
      <c r="B92" s="31"/>
      <c r="C92" s="31"/>
      <c r="D92" s="31"/>
      <c r="E92" s="31"/>
      <c r="F92" s="31"/>
    </row>
    <row r="94" spans="1:7" x14ac:dyDescent="0.25">
      <c r="E94" s="34"/>
    </row>
    <row r="95" spans="1:7" x14ac:dyDescent="0.25">
      <c r="A95" t="s">
        <v>98</v>
      </c>
      <c r="E95" s="34"/>
    </row>
  </sheetData>
  <mergeCells count="17">
    <mergeCell ref="A81:E81"/>
    <mergeCell ref="A82:E82"/>
    <mergeCell ref="A62:E62"/>
    <mergeCell ref="A63:E63"/>
    <mergeCell ref="A64:E64"/>
    <mergeCell ref="B65:E65"/>
    <mergeCell ref="A80:E80"/>
    <mergeCell ref="A37:F37"/>
    <mergeCell ref="A40:E40"/>
    <mergeCell ref="A41:E41"/>
    <mergeCell ref="A42:E42"/>
    <mergeCell ref="B43:E43"/>
    <mergeCell ref="A1:F1"/>
    <mergeCell ref="A8:F8"/>
    <mergeCell ref="A9:F9"/>
    <mergeCell ref="A20:A21"/>
    <mergeCell ref="A32:A33"/>
  </mergeCells>
  <pageMargins left="0.39374999999999999" right="0.31527777777777799" top="0.94513888888888897" bottom="0.74861111111111101" header="0.51180555555555496" footer="0.31527777777777799"/>
  <pageSetup paperSize="0" scale="0" firstPageNumber="0" orientation="portrait" usePrinterDefaults="0" horizontalDpi="0" verticalDpi="0" copies="0"/>
  <headerFooter>
    <oddFooter>&amp;RInforme 2do Trimestre 2012 , página &amp;P de  &amp;N</oddFooter>
  </headerFooter>
  <rowBreaks count="3" manualBreakCount="3">
    <brk id="39" max="16383" man="1"/>
    <brk id="61"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topLeftCell="A13" workbookViewId="0">
      <selection activeCell="E50" sqref="E50"/>
    </sheetView>
  </sheetViews>
  <sheetFormatPr baseColWidth="10" defaultColWidth="9.140625" defaultRowHeight="15" x14ac:dyDescent="0.25"/>
  <cols>
    <col min="1" max="1" width="55"/>
    <col min="2" max="2" width="18.140625"/>
    <col min="3" max="5" width="17.85546875"/>
    <col min="6" max="7" width="16.42578125"/>
    <col min="8" max="8" width="17.85546875"/>
    <col min="9" max="9" width="14.140625"/>
    <col min="10" max="10" width="17.85546875"/>
    <col min="11" max="256" width="11.42578125"/>
    <col min="257" max="257" width="56.7109375"/>
    <col min="258" max="258" width="15.85546875"/>
    <col min="259" max="261" width="16.28515625"/>
    <col min="262" max="262" width="12.140625"/>
    <col min="263" max="263" width="16.42578125"/>
    <col min="264" max="265" width="11.42578125"/>
    <col min="266" max="266" width="17.85546875"/>
    <col min="267" max="512" width="11.42578125"/>
    <col min="513" max="513" width="56.7109375"/>
    <col min="514" max="514" width="15.85546875"/>
    <col min="515" max="517" width="16.28515625"/>
    <col min="518" max="518" width="12.140625"/>
    <col min="519" max="519" width="16.42578125"/>
    <col min="520" max="521" width="11.42578125"/>
    <col min="522" max="522" width="17.85546875"/>
    <col min="523" max="768" width="11.42578125"/>
    <col min="769" max="769" width="56.7109375"/>
    <col min="770" max="770" width="15.85546875"/>
    <col min="771" max="773" width="16.28515625"/>
    <col min="774" max="774" width="12.140625"/>
    <col min="775" max="775" width="16.42578125"/>
    <col min="776" max="777" width="11.42578125"/>
    <col min="778" max="778" width="17.85546875"/>
    <col min="779" max="1025" width="11.42578125"/>
  </cols>
  <sheetData>
    <row r="1" spans="1:52" x14ac:dyDescent="0.25">
      <c r="A1" s="73" t="s">
        <v>0</v>
      </c>
      <c r="B1" s="73"/>
      <c r="C1" s="73"/>
      <c r="D1" s="73"/>
      <c r="E1" s="73"/>
      <c r="F1" s="73"/>
    </row>
    <row r="2" spans="1:52" x14ac:dyDescent="0.25">
      <c r="A2" s="2" t="s">
        <v>1</v>
      </c>
      <c r="B2" s="3" t="s">
        <v>2</v>
      </c>
      <c r="C2" s="3"/>
      <c r="D2" s="3"/>
      <c r="E2" s="3"/>
      <c r="F2" s="3"/>
    </row>
    <row r="3" spans="1:52" x14ac:dyDescent="0.25">
      <c r="A3" s="2" t="s">
        <v>65</v>
      </c>
      <c r="B3" s="3" t="s">
        <v>66</v>
      </c>
      <c r="C3" s="3"/>
      <c r="D3" s="3"/>
      <c r="E3" s="3"/>
      <c r="F3" s="3"/>
    </row>
    <row r="4" spans="1:52" x14ac:dyDescent="0.25">
      <c r="A4" s="2" t="s">
        <v>5</v>
      </c>
      <c r="B4" s="3" t="s">
        <v>6</v>
      </c>
      <c r="C4" s="3"/>
      <c r="D4" s="3"/>
      <c r="E4" s="3"/>
      <c r="F4" s="3"/>
    </row>
    <row r="5" spans="1:52" x14ac:dyDescent="0.25">
      <c r="A5" s="2" t="s">
        <v>7</v>
      </c>
      <c r="B5" s="64" t="s">
        <v>93</v>
      </c>
      <c r="C5" s="3"/>
      <c r="D5" s="3"/>
      <c r="E5" s="3"/>
      <c r="F5" s="3"/>
    </row>
    <row r="6" spans="1:52" x14ac:dyDescent="0.25">
      <c r="A6" s="2"/>
      <c r="B6" s="1"/>
      <c r="C6" s="3"/>
      <c r="D6" s="3"/>
      <c r="E6" s="3"/>
      <c r="F6" s="3"/>
    </row>
    <row r="8" spans="1:52" x14ac:dyDescent="0.25">
      <c r="A8" s="73" t="s">
        <v>67</v>
      </c>
      <c r="B8" s="73"/>
      <c r="C8" s="73"/>
      <c r="D8" s="73"/>
      <c r="E8" s="73"/>
      <c r="F8" s="73"/>
    </row>
    <row r="9" spans="1:52" x14ac:dyDescent="0.25">
      <c r="A9" s="73" t="s">
        <v>9</v>
      </c>
      <c r="B9" s="73"/>
      <c r="C9" s="73"/>
      <c r="D9" s="73"/>
      <c r="E9" s="73"/>
      <c r="F9" s="73"/>
    </row>
    <row r="10" spans="1:52" x14ac:dyDescent="0.25">
      <c r="K10" s="6"/>
      <c r="L10" s="6"/>
    </row>
    <row r="11" spans="1:52" x14ac:dyDescent="0.25">
      <c r="A11" s="7" t="s">
        <v>10</v>
      </c>
      <c r="B11" s="8" t="s">
        <v>11</v>
      </c>
      <c r="C11" s="8" t="s">
        <v>68</v>
      </c>
      <c r="D11" s="8" t="s">
        <v>69</v>
      </c>
      <c r="E11" s="8" t="s">
        <v>70</v>
      </c>
      <c r="F11" s="8" t="s">
        <v>71</v>
      </c>
      <c r="K11" s="6"/>
      <c r="L11" s="6"/>
    </row>
    <row r="12" spans="1:52" x14ac:dyDescent="0.25">
      <c r="A12" s="9"/>
      <c r="B12" s="1"/>
      <c r="C12" s="1"/>
      <c r="D12" s="1"/>
      <c r="E12" s="1"/>
      <c r="F12" s="1"/>
      <c r="K12" s="6"/>
      <c r="L12" s="6"/>
    </row>
    <row r="13" spans="1:52" x14ac:dyDescent="0.25">
      <c r="A13" s="4" t="s">
        <v>16</v>
      </c>
      <c r="B13" s="1"/>
      <c r="C13" s="1"/>
      <c r="D13" s="1"/>
      <c r="E13" s="1"/>
      <c r="F13" s="1"/>
      <c r="K13" s="6"/>
      <c r="L13" s="6"/>
    </row>
    <row r="14" spans="1:52" x14ac:dyDescent="0.25">
      <c r="A14" s="10" t="s">
        <v>17</v>
      </c>
      <c r="B14" s="10" t="s">
        <v>18</v>
      </c>
      <c r="C14" s="11">
        <v>585</v>
      </c>
      <c r="D14" s="11">
        <v>466</v>
      </c>
      <c r="E14" s="11">
        <v>509</v>
      </c>
      <c r="F14" s="10">
        <f t="shared" ref="F14:F21" si="0">+SUM(C14:E14)</f>
        <v>1560</v>
      </c>
      <c r="K14" s="6"/>
      <c r="L14" s="6"/>
    </row>
    <row r="15" spans="1:52" x14ac:dyDescent="0.25">
      <c r="A15" s="12"/>
      <c r="B15" s="10" t="s">
        <v>19</v>
      </c>
      <c r="C15" s="11">
        <v>1628</v>
      </c>
      <c r="D15" s="11">
        <v>1338</v>
      </c>
      <c r="E15" s="11">
        <v>1426</v>
      </c>
      <c r="F15" s="10">
        <f t="shared" si="0"/>
        <v>4392</v>
      </c>
      <c r="K15" s="6"/>
      <c r="L15" s="6"/>
    </row>
    <row r="16" spans="1:52" s="13" customFormat="1" x14ac:dyDescent="0.25">
      <c r="A16" s="10" t="s">
        <v>20</v>
      </c>
      <c r="B16" s="10" t="s">
        <v>18</v>
      </c>
      <c r="C16" s="11">
        <v>64</v>
      </c>
      <c r="D16" s="11">
        <v>40</v>
      </c>
      <c r="E16" s="11">
        <v>77</v>
      </c>
      <c r="F16" s="10">
        <f t="shared" si="0"/>
        <v>181</v>
      </c>
      <c r="G16" s="10"/>
      <c r="H16" s="10"/>
      <c r="I16" s="10"/>
      <c r="J16" s="10"/>
      <c r="K16" s="6"/>
      <c r="L16" s="6"/>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12"/>
      <c r="B17" s="10" t="s">
        <v>19</v>
      </c>
      <c r="C17" s="11">
        <v>180</v>
      </c>
      <c r="D17" s="11">
        <v>125</v>
      </c>
      <c r="E17" s="11">
        <v>263</v>
      </c>
      <c r="F17" s="10">
        <f t="shared" si="0"/>
        <v>568</v>
      </c>
      <c r="K17" s="6"/>
      <c r="L17" s="6"/>
    </row>
    <row r="18" spans="1:52" s="13" customFormat="1" x14ac:dyDescent="0.25">
      <c r="A18" s="10" t="s">
        <v>21</v>
      </c>
      <c r="B18" s="10" t="s">
        <v>18</v>
      </c>
      <c r="C18" s="11">
        <v>65</v>
      </c>
      <c r="D18" s="11">
        <v>37</v>
      </c>
      <c r="E18" s="11">
        <v>41</v>
      </c>
      <c r="F18" s="10">
        <f t="shared" si="0"/>
        <v>143</v>
      </c>
      <c r="G18" s="10"/>
      <c r="H18" s="10"/>
      <c r="I18" s="10"/>
      <c r="J18" s="10"/>
      <c r="K18" s="6"/>
      <c r="L18" s="6"/>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x14ac:dyDescent="0.25">
      <c r="A19" s="12"/>
      <c r="B19" s="10" t="s">
        <v>19</v>
      </c>
      <c r="C19" s="11">
        <v>217</v>
      </c>
      <c r="D19" s="11">
        <v>119</v>
      </c>
      <c r="E19" s="11">
        <v>148</v>
      </c>
      <c r="F19" s="10">
        <f t="shared" si="0"/>
        <v>484</v>
      </c>
      <c r="K19" s="6"/>
      <c r="L19" s="6"/>
    </row>
    <row r="20" spans="1:52" s="13" customFormat="1" ht="14.1" customHeight="1" x14ac:dyDescent="0.25">
      <c r="A20" s="74" t="s">
        <v>22</v>
      </c>
      <c r="B20" s="10" t="s">
        <v>18</v>
      </c>
      <c r="C20" s="11">
        <v>64</v>
      </c>
      <c r="D20" s="11">
        <v>46</v>
      </c>
      <c r="E20" s="11">
        <v>61</v>
      </c>
      <c r="F20" s="10">
        <f t="shared" si="0"/>
        <v>171</v>
      </c>
      <c r="G20" s="6"/>
      <c r="H20" s="10"/>
      <c r="I20" s="10"/>
      <c r="J20" s="10"/>
      <c r="K20" s="6"/>
      <c r="L20" s="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x14ac:dyDescent="0.25">
      <c r="A21" s="74"/>
      <c r="B21" s="10" t="s">
        <v>19</v>
      </c>
      <c r="C21" s="11">
        <v>191</v>
      </c>
      <c r="D21" s="11">
        <v>131</v>
      </c>
      <c r="E21" s="11">
        <v>175</v>
      </c>
      <c r="F21" s="10">
        <f t="shared" si="0"/>
        <v>497</v>
      </c>
      <c r="G21" s="1"/>
      <c r="K21" s="6"/>
      <c r="L21" s="6"/>
    </row>
    <row r="22" spans="1:52" x14ac:dyDescent="0.25">
      <c r="A22" s="15" t="s">
        <v>23</v>
      </c>
      <c r="B22" s="56" t="s">
        <v>18</v>
      </c>
      <c r="C22" s="57">
        <f t="shared" ref="C22:F23" si="1">+C14+C16+C18+C20</f>
        <v>778</v>
      </c>
      <c r="D22" s="57">
        <f t="shared" si="1"/>
        <v>589</v>
      </c>
      <c r="E22" s="57">
        <f t="shared" si="1"/>
        <v>688</v>
      </c>
      <c r="F22" s="57">
        <f t="shared" si="1"/>
        <v>2055</v>
      </c>
      <c r="G22" s="1"/>
      <c r="K22" s="6"/>
      <c r="L22" s="6"/>
    </row>
    <row r="23" spans="1:52" x14ac:dyDescent="0.25">
      <c r="A23" s="14"/>
      <c r="B23" s="56" t="s">
        <v>19</v>
      </c>
      <c r="C23" s="57">
        <f t="shared" si="1"/>
        <v>2216</v>
      </c>
      <c r="D23" s="57">
        <f t="shared" si="1"/>
        <v>1713</v>
      </c>
      <c r="E23" s="57">
        <f t="shared" si="1"/>
        <v>2012</v>
      </c>
      <c r="F23" s="57">
        <f t="shared" si="1"/>
        <v>5941</v>
      </c>
      <c r="G23" s="1"/>
      <c r="K23" s="6"/>
      <c r="L23" s="6"/>
    </row>
    <row r="24" spans="1:52" x14ac:dyDescent="0.25">
      <c r="A24" s="14"/>
      <c r="B24" s="10"/>
      <c r="C24" s="11"/>
      <c r="D24" s="11"/>
      <c r="E24" s="11"/>
      <c r="F24" s="10"/>
      <c r="G24" s="1"/>
      <c r="K24" s="6"/>
      <c r="L24" s="6"/>
    </row>
    <row r="25" spans="1:52" x14ac:dyDescent="0.25">
      <c r="A25" s="4" t="s">
        <v>24</v>
      </c>
      <c r="B25" s="10"/>
      <c r="C25" s="11"/>
      <c r="D25" s="11"/>
      <c r="E25" s="11"/>
      <c r="F25" s="10"/>
      <c r="G25" s="1"/>
      <c r="K25" s="6"/>
      <c r="L25" s="6"/>
    </row>
    <row r="26" spans="1:52" s="10" customFormat="1" x14ac:dyDescent="0.25">
      <c r="A26" s="10" t="s">
        <v>25</v>
      </c>
      <c r="B26" s="10" t="s">
        <v>18</v>
      </c>
      <c r="C26" s="11">
        <v>459</v>
      </c>
      <c r="D26" s="11">
        <v>366</v>
      </c>
      <c r="E26" s="11">
        <v>554</v>
      </c>
      <c r="F26" s="10">
        <f t="shared" ref="F26:F33" si="2">+SUM(C26:E26)</f>
        <v>1379</v>
      </c>
      <c r="G26" s="1"/>
    </row>
    <row r="27" spans="1:52" x14ac:dyDescent="0.25">
      <c r="A27" s="12"/>
      <c r="B27" s="10" t="s">
        <v>19</v>
      </c>
      <c r="C27" s="11">
        <v>1333</v>
      </c>
      <c r="D27" s="11">
        <v>1036</v>
      </c>
      <c r="E27" s="11">
        <v>1580</v>
      </c>
      <c r="F27" s="10">
        <f t="shared" si="2"/>
        <v>3949</v>
      </c>
      <c r="G27" s="1"/>
      <c r="I27" s="10"/>
      <c r="J27" s="10"/>
      <c r="K27" s="10"/>
    </row>
    <row r="28" spans="1:52" s="16" customFormat="1" x14ac:dyDescent="0.25">
      <c r="A28" s="10" t="s">
        <v>26</v>
      </c>
      <c r="B28" s="10" t="s">
        <v>18</v>
      </c>
      <c r="C28" s="11">
        <v>32</v>
      </c>
      <c r="D28" s="11">
        <v>28</v>
      </c>
      <c r="E28" s="11">
        <v>121</v>
      </c>
      <c r="F28" s="10">
        <f t="shared" si="2"/>
        <v>181</v>
      </c>
      <c r="G28" s="1"/>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row>
    <row r="29" spans="1:52" x14ac:dyDescent="0.25">
      <c r="A29" s="10"/>
      <c r="B29" s="10" t="s">
        <v>19</v>
      </c>
      <c r="C29" s="11">
        <v>92</v>
      </c>
      <c r="D29" s="11">
        <v>82</v>
      </c>
      <c r="E29" s="11">
        <v>360</v>
      </c>
      <c r="F29" s="10">
        <f t="shared" si="2"/>
        <v>534</v>
      </c>
      <c r="G29" s="1"/>
      <c r="I29" s="10"/>
      <c r="J29" s="10"/>
      <c r="K29" s="10"/>
    </row>
    <row r="30" spans="1:52" s="16" customFormat="1" x14ac:dyDescent="0.25">
      <c r="A30" s="10" t="s">
        <v>27</v>
      </c>
      <c r="B30" s="10" t="s">
        <v>18</v>
      </c>
      <c r="C30" s="11">
        <v>64</v>
      </c>
      <c r="D30" s="11">
        <v>98</v>
      </c>
      <c r="E30" s="11">
        <v>60</v>
      </c>
      <c r="F30" s="10">
        <f t="shared" si="2"/>
        <v>222</v>
      </c>
      <c r="G30" s="1"/>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10"/>
      <c r="B31" s="10" t="s">
        <v>19</v>
      </c>
      <c r="C31" s="11">
        <v>219</v>
      </c>
      <c r="D31" s="11">
        <v>318</v>
      </c>
      <c r="E31" s="11">
        <v>198</v>
      </c>
      <c r="F31" s="10">
        <f t="shared" si="2"/>
        <v>735</v>
      </c>
      <c r="G31" s="1"/>
      <c r="I31" s="10"/>
      <c r="J31" s="10"/>
      <c r="K31" s="10"/>
    </row>
    <row r="32" spans="1:52" s="16" customFormat="1" ht="14.1" customHeight="1" x14ac:dyDescent="0.25">
      <c r="A32" s="74" t="s">
        <v>28</v>
      </c>
      <c r="B32" s="10" t="s">
        <v>18</v>
      </c>
      <c r="C32" s="11">
        <v>41</v>
      </c>
      <c r="D32" s="11">
        <v>61</v>
      </c>
      <c r="E32" s="11">
        <v>55</v>
      </c>
      <c r="F32" s="10">
        <f t="shared" si="2"/>
        <v>157</v>
      </c>
      <c r="G32" s="1"/>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x14ac:dyDescent="0.25">
      <c r="A33" s="74"/>
      <c r="B33" s="10" t="s">
        <v>19</v>
      </c>
      <c r="C33" s="11">
        <v>134</v>
      </c>
      <c r="D33" s="11">
        <v>177</v>
      </c>
      <c r="E33" s="11">
        <v>177</v>
      </c>
      <c r="F33" s="10">
        <f t="shared" si="2"/>
        <v>488</v>
      </c>
      <c r="G33" s="1"/>
      <c r="H33" s="10"/>
    </row>
    <row r="34" spans="1:52" x14ac:dyDescent="0.25">
      <c r="A34" s="15" t="s">
        <v>29</v>
      </c>
      <c r="B34" s="56" t="s">
        <v>18</v>
      </c>
      <c r="C34" s="57">
        <f t="shared" ref="C34:F35" si="3">+C26+C28+C30+C32</f>
        <v>596</v>
      </c>
      <c r="D34" s="57">
        <f t="shared" si="3"/>
        <v>553</v>
      </c>
      <c r="E34" s="57">
        <f t="shared" si="3"/>
        <v>790</v>
      </c>
      <c r="F34" s="57">
        <f t="shared" si="3"/>
        <v>1939</v>
      </c>
      <c r="G34" s="1"/>
      <c r="H34" s="10"/>
    </row>
    <row r="35" spans="1:52" x14ac:dyDescent="0.25">
      <c r="A35" s="14"/>
      <c r="B35" s="56" t="s">
        <v>19</v>
      </c>
      <c r="C35" s="57">
        <f t="shared" si="3"/>
        <v>1778</v>
      </c>
      <c r="D35" s="57">
        <f t="shared" si="3"/>
        <v>1613</v>
      </c>
      <c r="E35" s="57">
        <f t="shared" si="3"/>
        <v>2315</v>
      </c>
      <c r="F35" s="57">
        <f t="shared" si="3"/>
        <v>5706</v>
      </c>
      <c r="G35" s="1"/>
      <c r="H35" s="10"/>
    </row>
    <row r="36" spans="1:52" ht="15.75" thickBot="1" x14ac:dyDescent="0.3">
      <c r="A36" s="43"/>
      <c r="B36" s="44"/>
      <c r="C36" s="45"/>
      <c r="D36" s="45"/>
      <c r="E36" s="45"/>
      <c r="F36" s="44"/>
      <c r="G36" s="1"/>
      <c r="H36" s="10"/>
    </row>
    <row r="37" spans="1:52" ht="15.75" thickTop="1" x14ac:dyDescent="0.25">
      <c r="A37" s="80" t="s">
        <v>72</v>
      </c>
      <c r="B37" s="80"/>
      <c r="C37" s="80"/>
      <c r="D37" s="80"/>
      <c r="E37" s="80"/>
      <c r="F37" s="80"/>
    </row>
    <row r="38" spans="1:52" x14ac:dyDescent="0.25">
      <c r="A38" s="75"/>
      <c r="B38" s="75"/>
      <c r="C38" s="75"/>
      <c r="D38" s="75"/>
      <c r="E38" s="75"/>
      <c r="F38" s="75"/>
    </row>
    <row r="39" spans="1:52" s="10" customFormat="1" x14ac:dyDescent="0.25"/>
    <row r="40" spans="1:52" x14ac:dyDescent="0.25">
      <c r="A40" s="73" t="s">
        <v>73</v>
      </c>
      <c r="B40" s="73"/>
      <c r="C40" s="73"/>
      <c r="D40" s="73"/>
      <c r="E40" s="73"/>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25">
      <c r="A41" s="73" t="s">
        <v>32</v>
      </c>
      <c r="B41" s="73"/>
      <c r="C41" s="73"/>
      <c r="D41" s="73"/>
      <c r="E41" s="73"/>
    </row>
    <row r="42" spans="1:52" x14ac:dyDescent="0.25">
      <c r="A42" s="73" t="s">
        <v>74</v>
      </c>
      <c r="B42" s="73"/>
      <c r="C42" s="73"/>
      <c r="D42" s="73"/>
      <c r="E42" s="73"/>
    </row>
    <row r="43" spans="1:52" x14ac:dyDescent="0.25">
      <c r="B43" s="73"/>
      <c r="C43" s="73"/>
      <c r="D43" s="73"/>
      <c r="E43" s="73"/>
      <c r="F43" s="3"/>
    </row>
    <row r="44" spans="1:52" x14ac:dyDescent="0.25">
      <c r="A44" s="7" t="s">
        <v>10</v>
      </c>
      <c r="B44" s="8" t="s">
        <v>68</v>
      </c>
      <c r="C44" s="8" t="s">
        <v>69</v>
      </c>
      <c r="D44" s="8" t="s">
        <v>70</v>
      </c>
      <c r="E44" s="8" t="s">
        <v>71</v>
      </c>
      <c r="F44" s="3"/>
    </row>
    <row r="45" spans="1:52" x14ac:dyDescent="0.25">
      <c r="A45" s="4" t="s">
        <v>16</v>
      </c>
      <c r="B45" s="10"/>
      <c r="C45" s="10"/>
      <c r="D45" s="10"/>
      <c r="E45" s="10"/>
      <c r="F45" s="3"/>
    </row>
    <row r="46" spans="1:52" x14ac:dyDescent="0.25">
      <c r="A46" s="10" t="s">
        <v>34</v>
      </c>
      <c r="B46" s="11">
        <v>3955443550.6599998</v>
      </c>
      <c r="C46" s="11">
        <v>3026027707</v>
      </c>
      <c r="D46" s="11">
        <v>3283309585.0700002</v>
      </c>
      <c r="E46" s="10">
        <f>SUM(B46:D46)</f>
        <v>10264780842.73</v>
      </c>
      <c r="F46" s="10"/>
      <c r="H46" s="10"/>
    </row>
    <row r="47" spans="1:52" x14ac:dyDescent="0.25">
      <c r="A47" s="10" t="s">
        <v>35</v>
      </c>
      <c r="B47" s="11">
        <v>584343712.53999996</v>
      </c>
      <c r="C47" s="11">
        <v>362974851.45999998</v>
      </c>
      <c r="D47" s="11">
        <v>746080011.67999995</v>
      </c>
      <c r="E47" s="10">
        <f>SUM(B47:D47)</f>
        <v>1693398575.6799998</v>
      </c>
      <c r="F47" s="10"/>
      <c r="H47" s="10"/>
    </row>
    <row r="48" spans="1:52" x14ac:dyDescent="0.25">
      <c r="A48" s="10" t="s">
        <v>36</v>
      </c>
      <c r="B48" s="11">
        <v>656354796.52999997</v>
      </c>
      <c r="C48" s="11">
        <v>391724797.02999997</v>
      </c>
      <c r="D48" s="11">
        <v>279313826.87</v>
      </c>
      <c r="E48" s="10">
        <f>SUM(B48:D48)</f>
        <v>1327393420.4299998</v>
      </c>
      <c r="F48" s="10"/>
      <c r="H48" s="10"/>
    </row>
    <row r="49" spans="1:8" x14ac:dyDescent="0.25">
      <c r="A49" s="17" t="s">
        <v>37</v>
      </c>
      <c r="B49" s="11">
        <v>375675000</v>
      </c>
      <c r="C49" s="11">
        <v>253556000</v>
      </c>
      <c r="D49" s="11">
        <v>347742000</v>
      </c>
      <c r="E49" s="10">
        <f>SUM(B49:D49)</f>
        <v>976973000</v>
      </c>
      <c r="F49" s="10"/>
      <c r="G49" s="33"/>
      <c r="H49" s="10"/>
    </row>
    <row r="50" spans="1:8" x14ac:dyDescent="0.25">
      <c r="A50" s="10" t="s">
        <v>38</v>
      </c>
      <c r="B50" s="11">
        <v>217260992.46432537</v>
      </c>
      <c r="C50" s="11">
        <v>209329971.41168451</v>
      </c>
      <c r="D50" s="11">
        <v>225122782.05972457</v>
      </c>
      <c r="E50" s="10">
        <f>SUM(B50:D50)</f>
        <v>651713745.93573451</v>
      </c>
      <c r="F50" s="10"/>
      <c r="H50" s="10"/>
    </row>
    <row r="51" spans="1:8" ht="15.75" thickBot="1" x14ac:dyDescent="0.3">
      <c r="A51" s="50" t="s">
        <v>39</v>
      </c>
      <c r="B51" s="50">
        <f>SUM(B46:B50)</f>
        <v>5789078052.1943245</v>
      </c>
      <c r="C51" s="50">
        <f>SUM(C46:C50)</f>
        <v>4243613326.9016843</v>
      </c>
      <c r="D51" s="50">
        <f>SUM(D46:D50)</f>
        <v>4881568205.6797247</v>
      </c>
      <c r="E51" s="51">
        <f>SUM(E46:E50)</f>
        <v>14914259584.775734</v>
      </c>
      <c r="F51" s="10"/>
    </row>
    <row r="52" spans="1:8" x14ac:dyDescent="0.25">
      <c r="A52" s="4" t="s">
        <v>24</v>
      </c>
      <c r="B52" s="10"/>
      <c r="C52" s="10"/>
      <c r="D52" s="10"/>
      <c r="E52" s="10"/>
      <c r="F52" s="3"/>
    </row>
    <row r="53" spans="1:8" x14ac:dyDescent="0.25">
      <c r="A53" s="10" t="s">
        <v>34</v>
      </c>
      <c r="B53" s="11">
        <v>2845671000</v>
      </c>
      <c r="C53" s="11">
        <v>2253724000</v>
      </c>
      <c r="D53" s="11">
        <v>3410784000</v>
      </c>
      <c r="E53" s="10">
        <f>SUM(B53:D53)</f>
        <v>8510179000</v>
      </c>
      <c r="F53" s="3"/>
    </row>
    <row r="54" spans="1:8" x14ac:dyDescent="0.25">
      <c r="A54" s="10" t="s">
        <v>35</v>
      </c>
      <c r="B54" s="11">
        <v>260952444.19</v>
      </c>
      <c r="C54" s="11">
        <v>184303450.11000001</v>
      </c>
      <c r="D54" s="11">
        <v>1424292245.55</v>
      </c>
      <c r="E54" s="10">
        <f>SUM(B54:D54)</f>
        <v>1869548139.8499999</v>
      </c>
      <c r="F54" s="3"/>
    </row>
    <row r="55" spans="1:8" x14ac:dyDescent="0.25">
      <c r="A55" s="10" t="s">
        <v>36</v>
      </c>
      <c r="B55" s="11">
        <v>686799031.62</v>
      </c>
      <c r="C55" s="11">
        <v>1256204398.23</v>
      </c>
      <c r="D55" s="11">
        <v>470875959.66000003</v>
      </c>
      <c r="E55" s="10">
        <f>SUM(B55:D55)</f>
        <v>2413879389.5099998</v>
      </c>
      <c r="F55" s="3"/>
    </row>
    <row r="56" spans="1:8" x14ac:dyDescent="0.25">
      <c r="A56" s="17" t="s">
        <v>37</v>
      </c>
      <c r="B56" s="11">
        <v>202690000</v>
      </c>
      <c r="C56" s="11">
        <v>339446000</v>
      </c>
      <c r="D56" s="11">
        <v>306700000</v>
      </c>
      <c r="E56" s="10">
        <f>SUM(B56:D56)</f>
        <v>848836000</v>
      </c>
      <c r="F56" s="3"/>
    </row>
    <row r="57" spans="1:8" x14ac:dyDescent="0.25">
      <c r="A57" s="10" t="s">
        <v>40</v>
      </c>
      <c r="B57" s="11">
        <v>166436441.52794078</v>
      </c>
      <c r="C57" s="11">
        <v>196535609.83134386</v>
      </c>
      <c r="D57" s="11">
        <v>258498543.35346282</v>
      </c>
      <c r="E57" s="10">
        <f>SUM(B57:D57)</f>
        <v>621470594.71274745</v>
      </c>
      <c r="F57" s="3"/>
    </row>
    <row r="58" spans="1:8" ht="15.75" thickBot="1" x14ac:dyDescent="0.3">
      <c r="A58" s="44" t="s">
        <v>39</v>
      </c>
      <c r="B58" s="44">
        <f>SUM(B53:B57)</f>
        <v>4162548917.3379407</v>
      </c>
      <c r="C58" s="44">
        <f>SUM(C53:C57)</f>
        <v>4230213458.1713438</v>
      </c>
      <c r="D58" s="44">
        <f>SUM(D53:D57)</f>
        <v>5871150748.5634632</v>
      </c>
      <c r="E58" s="44">
        <f>SUM(E53:E57)</f>
        <v>14263913124.072748</v>
      </c>
      <c r="F58" s="3"/>
    </row>
    <row r="59" spans="1:8" ht="15.75" thickTop="1" x14ac:dyDescent="0.25">
      <c r="A59" s="12" t="s">
        <v>72</v>
      </c>
      <c r="B59" s="10"/>
      <c r="C59" s="10"/>
      <c r="D59" s="10"/>
      <c r="E59" s="10"/>
      <c r="F59" s="3"/>
    </row>
    <row r="60" spans="1:8" x14ac:dyDescent="0.25">
      <c r="A60" s="12"/>
      <c r="B60" s="12"/>
      <c r="C60" s="12"/>
      <c r="D60" s="12"/>
      <c r="E60" s="12"/>
      <c r="F60" s="12"/>
    </row>
    <row r="61" spans="1:8" x14ac:dyDescent="0.25">
      <c r="B61" s="10"/>
      <c r="C61" s="10"/>
      <c r="D61" s="10"/>
      <c r="E61" s="10"/>
    </row>
    <row r="62" spans="1:8" x14ac:dyDescent="0.25">
      <c r="A62" s="73" t="s">
        <v>75</v>
      </c>
      <c r="B62" s="73"/>
      <c r="C62" s="73"/>
      <c r="D62" s="73"/>
      <c r="E62" s="73"/>
    </row>
    <row r="63" spans="1:8" x14ac:dyDescent="0.25">
      <c r="A63" s="73" t="s">
        <v>43</v>
      </c>
      <c r="B63" s="73"/>
      <c r="C63" s="73"/>
      <c r="D63" s="73"/>
      <c r="E63" s="73"/>
    </row>
    <row r="64" spans="1:8" x14ac:dyDescent="0.25">
      <c r="A64" s="73" t="s">
        <v>74</v>
      </c>
      <c r="B64" s="73"/>
      <c r="C64" s="73"/>
      <c r="D64" s="73"/>
      <c r="E64" s="73"/>
    </row>
    <row r="65" spans="1:6" x14ac:dyDescent="0.25">
      <c r="B65" s="79"/>
      <c r="C65" s="79"/>
      <c r="D65" s="79"/>
      <c r="E65" s="79"/>
    </row>
    <row r="66" spans="1:6" x14ac:dyDescent="0.25">
      <c r="A66" s="8" t="s">
        <v>44</v>
      </c>
      <c r="B66" s="8" t="s">
        <v>68</v>
      </c>
      <c r="C66" s="8" t="s">
        <v>69</v>
      </c>
      <c r="D66" s="8" t="s">
        <v>70</v>
      </c>
      <c r="E66" s="8" t="s">
        <v>71</v>
      </c>
    </row>
    <row r="67" spans="1:6" x14ac:dyDescent="0.25">
      <c r="A67" s="19" t="s">
        <v>45</v>
      </c>
    </row>
    <row r="68" spans="1:6" x14ac:dyDescent="0.25">
      <c r="A68" s="37" t="s">
        <v>46</v>
      </c>
      <c r="B68">
        <v>67666632.419727787</v>
      </c>
      <c r="C68">
        <v>65560337.628900401</v>
      </c>
      <c r="D68">
        <v>73290480.399865046</v>
      </c>
      <c r="E68" s="10">
        <f t="shared" ref="E68:E73" si="4">+SUM(B68:D68)</f>
        <v>206517450.44849324</v>
      </c>
    </row>
    <row r="69" spans="1:6" x14ac:dyDescent="0.25">
      <c r="A69" s="37" t="s">
        <v>47</v>
      </c>
      <c r="B69">
        <v>32003203.828893885</v>
      </c>
      <c r="C69">
        <v>54426130.04494103</v>
      </c>
      <c r="D69">
        <v>49399241.612779886</v>
      </c>
      <c r="E69" s="10">
        <f t="shared" si="4"/>
        <v>135828575.48661479</v>
      </c>
    </row>
    <row r="70" spans="1:6" x14ac:dyDescent="0.25">
      <c r="A70" s="37" t="s">
        <v>48</v>
      </c>
      <c r="B70">
        <v>2795117.6268561939</v>
      </c>
      <c r="C70">
        <v>3492429.3986092727</v>
      </c>
      <c r="D70">
        <v>5273375.3395748064</v>
      </c>
      <c r="E70" s="10">
        <f t="shared" si="4"/>
        <v>11560922.365040272</v>
      </c>
    </row>
    <row r="71" spans="1:6" x14ac:dyDescent="0.25">
      <c r="A71" s="37" t="s">
        <v>49</v>
      </c>
      <c r="B71">
        <v>3377981.991847483</v>
      </c>
      <c r="C71">
        <v>5237607.2294338252</v>
      </c>
      <c r="D71">
        <v>4070465.8899048483</v>
      </c>
      <c r="E71" s="10">
        <f t="shared" si="4"/>
        <v>12686055.111186158</v>
      </c>
      <c r="F71" s="10"/>
    </row>
    <row r="72" spans="1:6" ht="30" x14ac:dyDescent="0.25">
      <c r="A72" s="38" t="s">
        <v>76</v>
      </c>
      <c r="B72" s="11">
        <v>111418056.597</v>
      </c>
      <c r="C72" s="11">
        <v>80613467.109799981</v>
      </c>
      <c r="D72" s="11">
        <v>93089218.817599997</v>
      </c>
      <c r="E72" s="10">
        <f t="shared" si="4"/>
        <v>285120742.5244</v>
      </c>
    </row>
    <row r="73" spans="1:6" x14ac:dyDescent="0.25">
      <c r="A73" s="37" t="s">
        <v>77</v>
      </c>
      <c r="B73" s="11">
        <v>5822492019.1499996</v>
      </c>
      <c r="C73" s="11">
        <v>5206995309.8999996</v>
      </c>
      <c r="D73" s="11">
        <v>5162515570.1400003</v>
      </c>
      <c r="E73" s="10">
        <f t="shared" si="4"/>
        <v>16192002899.189999</v>
      </c>
    </row>
    <row r="74" spans="1:6" x14ac:dyDescent="0.25">
      <c r="A74" s="10"/>
      <c r="B74" s="11"/>
      <c r="C74" s="11"/>
      <c r="D74" s="11"/>
      <c r="E74" s="10"/>
      <c r="F74" s="10"/>
    </row>
    <row r="75" spans="1:6" ht="15.75" thickBot="1" x14ac:dyDescent="0.3">
      <c r="A75" s="44" t="s">
        <v>39</v>
      </c>
      <c r="B75" s="45">
        <f>+SUM(B68:B73)</f>
        <v>6039753011.6143246</v>
      </c>
      <c r="C75" s="45">
        <f>+SUM(C68:C73)</f>
        <v>5416325281.3116837</v>
      </c>
      <c r="D75" s="45">
        <f>+SUM(D68:D73)</f>
        <v>5387638352.1997252</v>
      </c>
      <c r="E75" s="52">
        <f>+SUM(E68:E73)</f>
        <v>16843716645.125732</v>
      </c>
      <c r="F75" s="10"/>
    </row>
    <row r="76" spans="1:6" ht="15.75" thickTop="1" x14ac:dyDescent="0.25">
      <c r="A76" s="10" t="s">
        <v>52</v>
      </c>
      <c r="B76" s="10"/>
      <c r="C76" s="10"/>
      <c r="D76" s="10"/>
      <c r="E76" s="10"/>
    </row>
    <row r="77" spans="1:6" x14ac:dyDescent="0.25">
      <c r="A77" s="75" t="s">
        <v>41</v>
      </c>
      <c r="B77" s="75"/>
      <c r="C77" s="75"/>
      <c r="D77" s="75"/>
      <c r="E77" s="75"/>
      <c r="F77" s="75"/>
    </row>
    <row r="78" spans="1:6" x14ac:dyDescent="0.25">
      <c r="A78" s="10"/>
    </row>
    <row r="79" spans="1:6" x14ac:dyDescent="0.25">
      <c r="A79" s="10"/>
      <c r="B79" s="10"/>
      <c r="C79" s="10"/>
      <c r="D79" s="10"/>
    </row>
    <row r="80" spans="1:6" x14ac:dyDescent="0.25">
      <c r="A80" s="73" t="s">
        <v>78</v>
      </c>
      <c r="B80" s="73"/>
      <c r="C80" s="73"/>
      <c r="D80" s="73"/>
      <c r="E80" s="73"/>
      <c r="F80" s="10"/>
    </row>
    <row r="81" spans="1:9" x14ac:dyDescent="0.25">
      <c r="A81" s="73" t="s">
        <v>54</v>
      </c>
      <c r="B81" s="73"/>
      <c r="C81" s="73"/>
      <c r="D81" s="73"/>
      <c r="E81" s="73"/>
      <c r="F81" s="10"/>
    </row>
    <row r="82" spans="1:9" x14ac:dyDescent="0.25">
      <c r="A82" s="73" t="s">
        <v>33</v>
      </c>
      <c r="B82" s="73"/>
      <c r="C82" s="73"/>
      <c r="D82" s="73"/>
      <c r="E82" s="73"/>
      <c r="F82" s="10"/>
    </row>
    <row r="83" spans="1:9" x14ac:dyDescent="0.25">
      <c r="A83" s="10"/>
      <c r="B83" s="10"/>
      <c r="C83" s="10"/>
      <c r="D83" s="10"/>
      <c r="E83" s="10"/>
      <c r="F83" s="10"/>
    </row>
    <row r="84" spans="1:9" x14ac:dyDescent="0.25">
      <c r="A84" s="27" t="s">
        <v>44</v>
      </c>
      <c r="B84" s="27" t="s">
        <v>68</v>
      </c>
      <c r="C84" s="27" t="s">
        <v>69</v>
      </c>
      <c r="D84" s="27" t="s">
        <v>70</v>
      </c>
      <c r="E84" s="27" t="s">
        <v>71</v>
      </c>
      <c r="F84" s="10"/>
    </row>
    <row r="85" spans="1:9" x14ac:dyDescent="0.25">
      <c r="A85" s="10"/>
      <c r="B85" s="10"/>
      <c r="C85" s="10"/>
      <c r="D85" s="10"/>
      <c r="E85" s="10"/>
      <c r="F85" s="10"/>
    </row>
    <row r="86" spans="1:9" x14ac:dyDescent="0.25">
      <c r="A86" s="10" t="s">
        <v>79</v>
      </c>
      <c r="B86" s="10">
        <f>'2T'!E90</f>
        <v>67169832831.194496</v>
      </c>
      <c r="C86" s="10">
        <f>B90</f>
        <v>68632356799.090172</v>
      </c>
      <c r="D86" s="10">
        <f>C90</f>
        <v>71959488478.978485</v>
      </c>
      <c r="E86" s="10">
        <f>+B86</f>
        <v>67169832831.194496</v>
      </c>
      <c r="F86" s="10"/>
      <c r="G86" s="33"/>
      <c r="H86" s="10"/>
      <c r="I86" s="10"/>
    </row>
    <row r="87" spans="1:9" x14ac:dyDescent="0.25">
      <c r="A87" s="10" t="s">
        <v>56</v>
      </c>
      <c r="B87" s="10">
        <v>7502276979.5100002</v>
      </c>
      <c r="C87" s="10">
        <v>8743456961.1999989</v>
      </c>
      <c r="D87" s="10">
        <v>8199810964.9899998</v>
      </c>
      <c r="E87" s="10">
        <f>SUM(B87:D87)</f>
        <v>24445544905.699997</v>
      </c>
      <c r="F87" s="10"/>
      <c r="G87" s="10"/>
      <c r="H87" s="10"/>
      <c r="I87" s="10"/>
    </row>
    <row r="88" spans="1:9" x14ac:dyDescent="0.25">
      <c r="A88" s="10" t="s">
        <v>57</v>
      </c>
      <c r="B88" s="10">
        <f>+B86+B87</f>
        <v>74672109810.704498</v>
      </c>
      <c r="C88" s="10">
        <f>+C86+C87</f>
        <v>77375813760.290176</v>
      </c>
      <c r="D88" s="10">
        <f>+D86+D87</f>
        <v>80159299443.968491</v>
      </c>
      <c r="E88" s="10">
        <f>+E86+E87</f>
        <v>91615377736.894501</v>
      </c>
      <c r="F88" s="10"/>
      <c r="G88" s="10"/>
      <c r="H88" s="10"/>
      <c r="I88" s="10"/>
    </row>
    <row r="89" spans="1:9" x14ac:dyDescent="0.25">
      <c r="A89" s="10" t="s">
        <v>58</v>
      </c>
      <c r="B89" s="10">
        <f>B75</f>
        <v>6039753011.6143246</v>
      </c>
      <c r="C89" s="10">
        <f>C75</f>
        <v>5416325281.3116837</v>
      </c>
      <c r="D89" s="10">
        <f>D75</f>
        <v>5387638352.1997252</v>
      </c>
      <c r="E89" s="10">
        <f>SUM(B89:D89)</f>
        <v>16843716645.125732</v>
      </c>
      <c r="F89" s="10"/>
    </row>
    <row r="90" spans="1:9" x14ac:dyDescent="0.25">
      <c r="A90" s="10" t="s">
        <v>59</v>
      </c>
      <c r="B90" s="10">
        <f>+B88-B89</f>
        <v>68632356799.090172</v>
      </c>
      <c r="C90" s="10">
        <f>+C88-C89</f>
        <v>71959488478.978485</v>
      </c>
      <c r="D90" s="10">
        <f>+D88-D89</f>
        <v>74771661091.768768</v>
      </c>
      <c r="E90" s="10">
        <f>+E88-E89</f>
        <v>74771661091.768768</v>
      </c>
      <c r="F90" s="10"/>
    </row>
    <row r="91" spans="1:9" ht="15.75" thickBot="1" x14ac:dyDescent="0.3">
      <c r="A91" s="44"/>
      <c r="B91" s="44"/>
      <c r="C91" s="44"/>
      <c r="D91" s="44"/>
      <c r="E91" s="44"/>
      <c r="F91" s="10"/>
    </row>
    <row r="92" spans="1:9" ht="15.75" thickTop="1" x14ac:dyDescent="0.25">
      <c r="A92" s="80" t="s">
        <v>80</v>
      </c>
      <c r="B92" s="80"/>
      <c r="C92" s="80"/>
      <c r="D92" s="80"/>
      <c r="E92" s="80"/>
      <c r="F92" s="80"/>
    </row>
    <row r="93" spans="1:9" x14ac:dyDescent="0.25">
      <c r="A93" s="75"/>
      <c r="B93" s="75"/>
      <c r="C93" s="75"/>
      <c r="D93" s="75"/>
      <c r="E93" s="75"/>
      <c r="F93" s="75"/>
    </row>
    <row r="95" spans="1:9" x14ac:dyDescent="0.25">
      <c r="A95" t="s">
        <v>98</v>
      </c>
    </row>
  </sheetData>
  <mergeCells count="21">
    <mergeCell ref="A93:F93"/>
    <mergeCell ref="A77:F77"/>
    <mergeCell ref="A80:E80"/>
    <mergeCell ref="A81:E81"/>
    <mergeCell ref="A82:E82"/>
    <mergeCell ref="A92:F92"/>
    <mergeCell ref="B43:E43"/>
    <mergeCell ref="A62:E62"/>
    <mergeCell ref="A63:E63"/>
    <mergeCell ref="A64:E64"/>
    <mergeCell ref="B65:E65"/>
    <mergeCell ref="A37:F37"/>
    <mergeCell ref="A38:F38"/>
    <mergeCell ref="A40:E40"/>
    <mergeCell ref="A41:E41"/>
    <mergeCell ref="A42:E42"/>
    <mergeCell ref="A1:F1"/>
    <mergeCell ref="A8:F8"/>
    <mergeCell ref="A9:F9"/>
    <mergeCell ref="A20:A21"/>
    <mergeCell ref="A32:A33"/>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4"/>
  <sheetViews>
    <sheetView workbookViewId="0">
      <selection activeCell="G79" sqref="G79"/>
    </sheetView>
  </sheetViews>
  <sheetFormatPr baseColWidth="10" defaultColWidth="9.140625" defaultRowHeight="15" x14ac:dyDescent="0.25"/>
  <cols>
    <col min="1" max="1" width="64.85546875"/>
    <col min="2" max="2" width="19.42578125" bestFit="1" customWidth="1"/>
    <col min="3" max="4" width="16.85546875" bestFit="1" customWidth="1"/>
    <col min="5" max="5" width="16.28515625"/>
    <col min="6" max="6" width="12.140625"/>
    <col min="7" max="7" width="16.42578125"/>
    <col min="8" max="8" width="14.140625"/>
    <col min="9" max="9" width="15.140625"/>
    <col min="10" max="10" width="17.85546875"/>
    <col min="11" max="256" width="11.42578125"/>
    <col min="257" max="257" width="56.7109375"/>
    <col min="258" max="258" width="15.85546875"/>
    <col min="259" max="261" width="16.28515625"/>
    <col min="262" max="262" width="12.140625"/>
    <col min="263" max="263" width="16.42578125"/>
    <col min="264" max="265" width="11.42578125"/>
    <col min="266" max="266" width="17.85546875"/>
    <col min="267" max="512" width="11.42578125"/>
    <col min="513" max="513" width="56.7109375"/>
    <col min="514" max="514" width="15.85546875"/>
    <col min="515" max="517" width="16.28515625"/>
    <col min="518" max="518" width="12.140625"/>
    <col min="519" max="519" width="16.42578125"/>
    <col min="520" max="521" width="11.42578125"/>
    <col min="522" max="522" width="17.85546875"/>
    <col min="523" max="768" width="11.42578125"/>
    <col min="769" max="769" width="56.7109375"/>
    <col min="770" max="770" width="15.85546875"/>
    <col min="771" max="773" width="16.28515625"/>
    <col min="774" max="774" width="12.140625"/>
    <col min="775" max="775" width="16.42578125"/>
    <col min="776" max="777" width="11.42578125"/>
    <col min="778" max="778" width="17.85546875"/>
    <col min="779" max="1025" width="11.42578125"/>
  </cols>
  <sheetData>
    <row r="1" spans="1:52" x14ac:dyDescent="0.25">
      <c r="A1" s="73" t="s">
        <v>0</v>
      </c>
      <c r="B1" s="73"/>
      <c r="C1" s="73"/>
      <c r="D1" s="73"/>
      <c r="E1" s="73"/>
      <c r="F1" s="73"/>
    </row>
    <row r="2" spans="1:52" x14ac:dyDescent="0.25">
      <c r="A2" s="2" t="s">
        <v>1</v>
      </c>
      <c r="B2" s="3" t="s">
        <v>2</v>
      </c>
      <c r="C2" s="3"/>
      <c r="D2" s="3"/>
      <c r="E2" s="3"/>
      <c r="F2" s="3"/>
    </row>
    <row r="3" spans="1:52" x14ac:dyDescent="0.25">
      <c r="A3" s="2" t="s">
        <v>65</v>
      </c>
      <c r="B3" s="3" t="s">
        <v>66</v>
      </c>
      <c r="C3" s="3"/>
      <c r="D3" s="3"/>
      <c r="E3" s="3"/>
      <c r="F3" s="3"/>
    </row>
    <row r="4" spans="1:52" x14ac:dyDescent="0.25">
      <c r="A4" s="2" t="s">
        <v>5</v>
      </c>
      <c r="B4" s="3" t="s">
        <v>6</v>
      </c>
      <c r="C4" s="3"/>
      <c r="D4" s="3"/>
      <c r="E4" s="3"/>
      <c r="F4" s="3"/>
    </row>
    <row r="5" spans="1:52" x14ac:dyDescent="0.25">
      <c r="A5" s="2" t="s">
        <v>7</v>
      </c>
      <c r="B5" s="64" t="s">
        <v>94</v>
      </c>
      <c r="C5" s="3"/>
      <c r="D5" s="3"/>
      <c r="E5" s="3"/>
      <c r="F5" s="3"/>
    </row>
    <row r="6" spans="1:52" x14ac:dyDescent="0.25">
      <c r="A6" s="2"/>
      <c r="B6" s="1"/>
      <c r="C6" s="3"/>
      <c r="D6" s="3"/>
      <c r="E6" s="3"/>
      <c r="F6" s="3"/>
    </row>
    <row r="8" spans="1:52" x14ac:dyDescent="0.25">
      <c r="A8" s="73" t="s">
        <v>67</v>
      </c>
      <c r="B8" s="73"/>
      <c r="C8" s="73"/>
      <c r="D8" s="73"/>
      <c r="E8" s="73"/>
      <c r="F8" s="73"/>
    </row>
    <row r="9" spans="1:52" x14ac:dyDescent="0.25">
      <c r="A9" s="73" t="s">
        <v>9</v>
      </c>
      <c r="B9" s="73"/>
      <c r="C9" s="73"/>
      <c r="D9" s="73"/>
      <c r="E9" s="73"/>
      <c r="F9" s="73"/>
    </row>
    <row r="10" spans="1:52" x14ac:dyDescent="0.25">
      <c r="K10" s="6"/>
      <c r="L10" s="6"/>
    </row>
    <row r="11" spans="1:52" x14ac:dyDescent="0.25">
      <c r="A11" s="7" t="s">
        <v>10</v>
      </c>
      <c r="B11" s="8" t="s">
        <v>11</v>
      </c>
      <c r="C11" s="8" t="s">
        <v>81</v>
      </c>
      <c r="D11" s="8" t="s">
        <v>82</v>
      </c>
      <c r="E11" s="8" t="s">
        <v>83</v>
      </c>
      <c r="F11" s="8" t="s">
        <v>84</v>
      </c>
      <c r="K11" s="6"/>
      <c r="L11" s="6"/>
    </row>
    <row r="12" spans="1:52" x14ac:dyDescent="0.25">
      <c r="A12" s="9"/>
      <c r="B12" s="1"/>
      <c r="C12" s="1"/>
      <c r="D12" s="1"/>
      <c r="E12" s="1"/>
      <c r="F12" s="1"/>
      <c r="K12" s="6"/>
      <c r="L12" s="6"/>
    </row>
    <row r="13" spans="1:52" x14ac:dyDescent="0.25">
      <c r="A13" s="4" t="s">
        <v>16</v>
      </c>
      <c r="B13" s="1"/>
      <c r="C13" s="1"/>
      <c r="D13" s="1"/>
      <c r="E13" s="1"/>
      <c r="F13" s="1"/>
      <c r="H13" s="33"/>
      <c r="K13" s="6"/>
      <c r="L13" s="6"/>
    </row>
    <row r="14" spans="1:52" x14ac:dyDescent="0.25">
      <c r="A14" s="10" t="s">
        <v>17</v>
      </c>
      <c r="B14" s="10" t="s">
        <v>18</v>
      </c>
      <c r="C14" s="11">
        <v>559</v>
      </c>
      <c r="D14" s="11">
        <v>801</v>
      </c>
      <c r="E14" s="11">
        <v>679</v>
      </c>
      <c r="F14" s="10">
        <f t="shared" ref="F14:F21" si="0">SUM(C14:E14)</f>
        <v>2039</v>
      </c>
      <c r="H14" s="10"/>
      <c r="K14" s="6"/>
      <c r="L14" s="6"/>
    </row>
    <row r="15" spans="1:52" x14ac:dyDescent="0.25">
      <c r="A15" s="12"/>
      <c r="B15" s="10" t="s">
        <v>19</v>
      </c>
      <c r="C15" s="11">
        <v>1548</v>
      </c>
      <c r="D15" s="11">
        <v>2154</v>
      </c>
      <c r="E15" s="11">
        <v>1899</v>
      </c>
      <c r="F15" s="10">
        <f t="shared" si="0"/>
        <v>5601</v>
      </c>
      <c r="H15" s="10"/>
      <c r="K15" s="6"/>
      <c r="L15" s="6"/>
    </row>
    <row r="16" spans="1:52" s="13" customFormat="1" x14ac:dyDescent="0.25">
      <c r="A16" s="10" t="s">
        <v>20</v>
      </c>
      <c r="B16" s="10" t="s">
        <v>18</v>
      </c>
      <c r="C16" s="11">
        <v>68</v>
      </c>
      <c r="D16" s="11">
        <v>69</v>
      </c>
      <c r="E16" s="11">
        <v>166</v>
      </c>
      <c r="F16" s="10">
        <f t="shared" si="0"/>
        <v>303</v>
      </c>
      <c r="G16" s="10"/>
      <c r="H16" s="10"/>
      <c r="I16" s="10"/>
      <c r="J16" s="10"/>
      <c r="K16" s="6"/>
      <c r="L16" s="6"/>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12"/>
      <c r="B17" s="10" t="s">
        <v>19</v>
      </c>
      <c r="C17" s="11">
        <v>202</v>
      </c>
      <c r="D17" s="11">
        <v>232</v>
      </c>
      <c r="E17" s="11">
        <v>573</v>
      </c>
      <c r="F17" s="10">
        <f t="shared" si="0"/>
        <v>1007</v>
      </c>
      <c r="H17" s="10"/>
      <c r="K17" s="6"/>
      <c r="L17" s="6"/>
    </row>
    <row r="18" spans="1:52" s="13" customFormat="1" x14ac:dyDescent="0.25">
      <c r="A18" s="10" t="s">
        <v>21</v>
      </c>
      <c r="B18" s="10" t="s">
        <v>18</v>
      </c>
      <c r="C18" s="11">
        <v>81</v>
      </c>
      <c r="D18" s="11">
        <v>53</v>
      </c>
      <c r="E18" s="11">
        <v>101</v>
      </c>
      <c r="F18" s="10">
        <f t="shared" si="0"/>
        <v>235</v>
      </c>
      <c r="G18" s="10"/>
      <c r="H18" s="10"/>
      <c r="I18" s="10"/>
      <c r="J18" s="10"/>
      <c r="K18" s="6"/>
      <c r="L18" s="6"/>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x14ac:dyDescent="0.25">
      <c r="A19" s="12"/>
      <c r="B19" s="10" t="s">
        <v>19</v>
      </c>
      <c r="C19" s="11">
        <v>243</v>
      </c>
      <c r="D19" s="11">
        <v>169</v>
      </c>
      <c r="E19" s="11">
        <v>330</v>
      </c>
      <c r="F19" s="10">
        <f t="shared" si="0"/>
        <v>742</v>
      </c>
      <c r="H19" s="10"/>
      <c r="K19" s="6"/>
      <c r="L19" s="6"/>
    </row>
    <row r="20" spans="1:52" s="13" customFormat="1" ht="15" customHeight="1" x14ac:dyDescent="0.25">
      <c r="A20" s="74" t="s">
        <v>22</v>
      </c>
      <c r="B20" s="10" t="s">
        <v>18</v>
      </c>
      <c r="C20" s="11">
        <v>93</v>
      </c>
      <c r="D20" s="11">
        <v>94</v>
      </c>
      <c r="E20" s="11">
        <v>62</v>
      </c>
      <c r="F20" s="10">
        <f t="shared" si="0"/>
        <v>249</v>
      </c>
      <c r="G20" s="6"/>
      <c r="H20" s="10"/>
      <c r="I20" s="10"/>
      <c r="J20" s="10"/>
      <c r="K20" s="6"/>
      <c r="L20" s="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x14ac:dyDescent="0.25">
      <c r="A21" s="74"/>
      <c r="B21" s="10" t="s">
        <v>19</v>
      </c>
      <c r="C21" s="11">
        <v>259</v>
      </c>
      <c r="D21" s="11">
        <v>272</v>
      </c>
      <c r="E21" s="11">
        <v>171</v>
      </c>
      <c r="F21" s="10">
        <f t="shared" si="0"/>
        <v>702</v>
      </c>
      <c r="G21" s="1"/>
      <c r="H21" s="10"/>
      <c r="K21" s="6"/>
      <c r="L21" s="6"/>
    </row>
    <row r="22" spans="1:52" x14ac:dyDescent="0.25">
      <c r="A22" s="15" t="s">
        <v>23</v>
      </c>
      <c r="B22" s="56" t="s">
        <v>18</v>
      </c>
      <c r="C22" s="57">
        <f t="shared" ref="C22:E22" si="1">+C14+C16+C18+C20</f>
        <v>801</v>
      </c>
      <c r="D22" s="57">
        <f t="shared" si="1"/>
        <v>1017</v>
      </c>
      <c r="E22" s="57">
        <f t="shared" si="1"/>
        <v>1008</v>
      </c>
      <c r="F22" s="57">
        <f>+F14+F16+F18+F20</f>
        <v>2826</v>
      </c>
      <c r="G22" s="1"/>
      <c r="H22" s="10"/>
      <c r="K22" s="6"/>
      <c r="L22" s="6"/>
    </row>
    <row r="23" spans="1:52" x14ac:dyDescent="0.25">
      <c r="A23" s="14"/>
      <c r="B23" s="56" t="s">
        <v>19</v>
      </c>
      <c r="C23" s="57">
        <f t="shared" ref="C23:E23" si="2">+C15+C17+C19+C21</f>
        <v>2252</v>
      </c>
      <c r="D23" s="57">
        <f t="shared" si="2"/>
        <v>2827</v>
      </c>
      <c r="E23" s="57">
        <f t="shared" si="2"/>
        <v>2973</v>
      </c>
      <c r="F23" s="57">
        <f>+F15+F17+F19+F21</f>
        <v>8052</v>
      </c>
      <c r="G23" s="1"/>
      <c r="H23" s="10"/>
      <c r="K23" s="6"/>
      <c r="L23" s="6"/>
    </row>
    <row r="24" spans="1:52" x14ac:dyDescent="0.25">
      <c r="A24" s="14"/>
      <c r="B24" s="10"/>
      <c r="C24" s="11"/>
      <c r="D24" s="11"/>
      <c r="E24" s="11"/>
      <c r="F24" s="10"/>
      <c r="G24" s="1"/>
      <c r="H24" s="10"/>
      <c r="K24" s="6"/>
      <c r="L24" s="6"/>
    </row>
    <row r="25" spans="1:52" x14ac:dyDescent="0.25">
      <c r="A25" s="4" t="s">
        <v>24</v>
      </c>
      <c r="B25" s="10"/>
      <c r="C25" s="11"/>
      <c r="D25" s="11"/>
      <c r="E25" s="11"/>
      <c r="F25" s="10"/>
      <c r="G25" s="1"/>
      <c r="H25" s="10"/>
      <c r="K25" s="6"/>
      <c r="L25" s="6"/>
    </row>
    <row r="26" spans="1:52" s="10" customFormat="1" x14ac:dyDescent="0.25">
      <c r="A26" s="10" t="s">
        <v>25</v>
      </c>
      <c r="B26" s="10" t="s">
        <v>18</v>
      </c>
      <c r="C26" s="11">
        <v>369</v>
      </c>
      <c r="D26" s="11">
        <v>520</v>
      </c>
      <c r="E26" s="11">
        <v>346</v>
      </c>
      <c r="F26" s="10">
        <f t="shared" ref="F26:F33" si="3">SUM(C26:E26)</f>
        <v>1235</v>
      </c>
      <c r="G26" s="1"/>
    </row>
    <row r="27" spans="1:52" x14ac:dyDescent="0.25">
      <c r="A27" s="12"/>
      <c r="B27" s="10" t="s">
        <v>19</v>
      </c>
      <c r="C27" s="11">
        <v>1078</v>
      </c>
      <c r="D27" s="11">
        <v>1435</v>
      </c>
      <c r="E27" s="11">
        <v>952</v>
      </c>
      <c r="F27" s="10">
        <f t="shared" si="3"/>
        <v>3465</v>
      </c>
      <c r="G27" s="1"/>
      <c r="H27" s="10"/>
      <c r="I27" s="10"/>
      <c r="J27" s="10"/>
      <c r="K27" s="10"/>
    </row>
    <row r="28" spans="1:52" s="16" customFormat="1" x14ac:dyDescent="0.25">
      <c r="A28" s="10" t="s">
        <v>26</v>
      </c>
      <c r="B28" s="10" t="s">
        <v>18</v>
      </c>
      <c r="C28" s="11">
        <v>33</v>
      </c>
      <c r="D28" s="11">
        <v>100</v>
      </c>
      <c r="E28" s="11">
        <v>102</v>
      </c>
      <c r="F28" s="10">
        <f t="shared" si="3"/>
        <v>235</v>
      </c>
      <c r="G28" s="1"/>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row>
    <row r="29" spans="1:52" x14ac:dyDescent="0.25">
      <c r="A29" s="10"/>
      <c r="B29" s="10" t="s">
        <v>19</v>
      </c>
      <c r="C29" s="11">
        <v>107</v>
      </c>
      <c r="D29" s="11">
        <v>335</v>
      </c>
      <c r="E29" s="11">
        <v>322</v>
      </c>
      <c r="F29" s="10">
        <f t="shared" si="3"/>
        <v>764</v>
      </c>
      <c r="G29" s="1"/>
      <c r="H29" s="10"/>
      <c r="I29" s="10"/>
      <c r="J29" s="10"/>
      <c r="K29" s="10"/>
    </row>
    <row r="30" spans="1:52" s="16" customFormat="1" x14ac:dyDescent="0.25">
      <c r="A30" s="10" t="s">
        <v>27</v>
      </c>
      <c r="B30" s="10" t="s">
        <v>18</v>
      </c>
      <c r="C30" s="11">
        <v>70</v>
      </c>
      <c r="D30" s="11">
        <v>63</v>
      </c>
      <c r="E30" s="11">
        <v>106</v>
      </c>
      <c r="F30" s="10">
        <f t="shared" si="3"/>
        <v>239</v>
      </c>
      <c r="G30" s="1"/>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10"/>
      <c r="B31" s="10" t="s">
        <v>19</v>
      </c>
      <c r="C31" s="11">
        <v>225</v>
      </c>
      <c r="D31" s="11">
        <v>186</v>
      </c>
      <c r="E31" s="11">
        <v>356</v>
      </c>
      <c r="F31" s="10">
        <f t="shared" si="3"/>
        <v>767</v>
      </c>
      <c r="G31" s="1"/>
      <c r="H31" s="10"/>
      <c r="I31" s="10"/>
      <c r="J31" s="10"/>
      <c r="K31" s="10"/>
    </row>
    <row r="32" spans="1:52" s="16" customFormat="1" ht="15" customHeight="1" x14ac:dyDescent="0.25">
      <c r="A32" s="74" t="s">
        <v>28</v>
      </c>
      <c r="B32" s="10" t="s">
        <v>18</v>
      </c>
      <c r="C32" s="11">
        <v>46</v>
      </c>
      <c r="D32" s="11">
        <v>45</v>
      </c>
      <c r="E32" s="11">
        <v>43</v>
      </c>
      <c r="F32" s="10">
        <f t="shared" si="3"/>
        <v>134</v>
      </c>
      <c r="G32" s="1"/>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x14ac:dyDescent="0.25">
      <c r="A33" s="74"/>
      <c r="B33" s="10" t="s">
        <v>19</v>
      </c>
      <c r="C33" s="11">
        <v>135</v>
      </c>
      <c r="D33" s="11">
        <v>139</v>
      </c>
      <c r="E33" s="11">
        <v>122</v>
      </c>
      <c r="F33" s="10">
        <f t="shared" si="3"/>
        <v>396</v>
      </c>
      <c r="G33" s="1"/>
      <c r="H33" s="10"/>
    </row>
    <row r="34" spans="1:52" x14ac:dyDescent="0.25">
      <c r="A34" s="58" t="s">
        <v>29</v>
      </c>
      <c r="B34" s="56" t="s">
        <v>18</v>
      </c>
      <c r="C34" s="57">
        <f t="shared" ref="C34:E34" si="4">+C26+C28+C30+C32</f>
        <v>518</v>
      </c>
      <c r="D34" s="57">
        <f t="shared" si="4"/>
        <v>728</v>
      </c>
      <c r="E34" s="57">
        <f t="shared" si="4"/>
        <v>597</v>
      </c>
      <c r="F34" s="57">
        <f>+F26+F28+F30+F32</f>
        <v>1843</v>
      </c>
      <c r="G34" s="1"/>
      <c r="H34" s="10"/>
    </row>
    <row r="35" spans="1:52" x14ac:dyDescent="0.25">
      <c r="A35" s="59"/>
      <c r="B35" s="56" t="s">
        <v>19</v>
      </c>
      <c r="C35" s="57">
        <f t="shared" ref="C35:E35" si="5">+C27+C29+C31+C33</f>
        <v>1545</v>
      </c>
      <c r="D35" s="57">
        <f t="shared" si="5"/>
        <v>2095</v>
      </c>
      <c r="E35" s="57">
        <f t="shared" si="5"/>
        <v>1752</v>
      </c>
      <c r="F35" s="57">
        <f>+F27+F29+F31+F33</f>
        <v>5392</v>
      </c>
      <c r="G35" s="1"/>
      <c r="H35" s="10"/>
    </row>
    <row r="36" spans="1:52" ht="15.75" thickBot="1" x14ac:dyDescent="0.3">
      <c r="A36" s="44"/>
      <c r="B36" s="44"/>
      <c r="C36" s="44"/>
      <c r="D36" s="44"/>
      <c r="E36" s="44"/>
      <c r="F36" s="44"/>
    </row>
    <row r="37" spans="1:52" ht="15.75" thickTop="1" x14ac:dyDescent="0.25">
      <c r="A37" s="75" t="s">
        <v>30</v>
      </c>
      <c r="B37" s="75"/>
      <c r="C37" s="75"/>
      <c r="D37" s="75"/>
      <c r="E37" s="75"/>
      <c r="F37" s="75"/>
    </row>
    <row r="38" spans="1:52" x14ac:dyDescent="0.25">
      <c r="A38" s="75"/>
      <c r="B38" s="75"/>
      <c r="C38" s="75"/>
      <c r="D38" s="75"/>
      <c r="E38" s="75"/>
      <c r="F38" s="75"/>
    </row>
    <row r="39" spans="1:52" s="10" customFormat="1" x14ac:dyDescent="0.25">
      <c r="A39" s="10" t="s">
        <v>85</v>
      </c>
    </row>
    <row r="40" spans="1:52" x14ac:dyDescent="0.25">
      <c r="A40" s="73" t="s">
        <v>73</v>
      </c>
      <c r="B40" s="73"/>
      <c r="C40" s="73"/>
      <c r="D40" s="73"/>
      <c r="E40" s="73"/>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25">
      <c r="A41" s="73" t="s">
        <v>32</v>
      </c>
      <c r="B41" s="73"/>
      <c r="C41" s="73"/>
      <c r="D41" s="73"/>
      <c r="E41" s="73"/>
    </row>
    <row r="42" spans="1:52" x14ac:dyDescent="0.25">
      <c r="A42" s="73" t="s">
        <v>74</v>
      </c>
      <c r="B42" s="73"/>
      <c r="C42" s="73"/>
      <c r="D42" s="73"/>
      <c r="E42" s="73"/>
    </row>
    <row r="43" spans="1:52" x14ac:dyDescent="0.25">
      <c r="B43" s="76"/>
      <c r="C43" s="76"/>
      <c r="D43" s="76"/>
      <c r="E43" s="76"/>
      <c r="F43" s="3"/>
    </row>
    <row r="44" spans="1:52" x14ac:dyDescent="0.25">
      <c r="A44" s="7" t="s">
        <v>10</v>
      </c>
      <c r="B44" s="8" t="s">
        <v>81</v>
      </c>
      <c r="C44" s="8" t="s">
        <v>82</v>
      </c>
      <c r="D44" s="8" t="s">
        <v>83</v>
      </c>
      <c r="E44" s="8" t="s">
        <v>84</v>
      </c>
      <c r="F44" s="3"/>
    </row>
    <row r="45" spans="1:52" x14ac:dyDescent="0.25">
      <c r="A45" s="4" t="s">
        <v>16</v>
      </c>
      <c r="B45" s="10"/>
      <c r="C45" s="10"/>
      <c r="D45" s="10"/>
      <c r="E45" s="10"/>
      <c r="F45" s="3"/>
    </row>
    <row r="46" spans="1:52" x14ac:dyDescent="0.25">
      <c r="A46" s="10" t="s">
        <v>34</v>
      </c>
      <c r="B46" s="11">
        <v>3622425160.6799998</v>
      </c>
      <c r="C46" s="11">
        <v>5211379488</v>
      </c>
      <c r="D46" s="11">
        <v>4507491000</v>
      </c>
      <c r="E46" s="10">
        <f>SUM(B46:D46)</f>
        <v>13341295648.68</v>
      </c>
      <c r="F46" s="3"/>
      <c r="G46" s="10"/>
    </row>
    <row r="47" spans="1:52" x14ac:dyDescent="0.25">
      <c r="A47" s="10" t="s">
        <v>35</v>
      </c>
      <c r="B47" s="11">
        <v>583406657.82000005</v>
      </c>
      <c r="C47" s="11">
        <v>537998152.64999998</v>
      </c>
      <c r="D47" s="11">
        <v>2850501976.8400002</v>
      </c>
      <c r="E47" s="10">
        <f>SUM(B47:D47)</f>
        <v>3971906787.3100004</v>
      </c>
      <c r="F47" s="3"/>
      <c r="G47" s="10"/>
    </row>
    <row r="48" spans="1:52" x14ac:dyDescent="0.25">
      <c r="A48" s="10" t="s">
        <v>36</v>
      </c>
      <c r="B48" s="11">
        <v>1002813846.77</v>
      </c>
      <c r="C48" s="11">
        <v>522503215.33999997</v>
      </c>
      <c r="D48" s="11">
        <v>1195970828.0599999</v>
      </c>
      <c r="E48" s="10">
        <f>SUM(B48:D48)</f>
        <v>2721287890.1700001</v>
      </c>
      <c r="F48" s="3"/>
      <c r="G48" s="10"/>
    </row>
    <row r="49" spans="1:7" x14ac:dyDescent="0.25">
      <c r="A49" s="10" t="s">
        <v>37</v>
      </c>
      <c r="B49" s="11">
        <v>550539000</v>
      </c>
      <c r="C49" s="11">
        <v>556821000</v>
      </c>
      <c r="D49" s="11">
        <v>350827000</v>
      </c>
      <c r="E49" s="10">
        <f>SUM(B49:D49)</f>
        <v>1458187000</v>
      </c>
      <c r="F49" s="3"/>
      <c r="G49" s="10"/>
    </row>
    <row r="50" spans="1:7" x14ac:dyDescent="0.25">
      <c r="A50" s="10" t="s">
        <v>38</v>
      </c>
      <c r="B50" s="11">
        <v>377621711.02215236</v>
      </c>
      <c r="C50" s="11">
        <v>402396083.73421884</v>
      </c>
      <c r="D50" s="11">
        <v>574366184.13392949</v>
      </c>
      <c r="E50" s="10">
        <f>SUM(B50:D50)</f>
        <v>1354383978.8903008</v>
      </c>
      <c r="F50" s="3"/>
      <c r="G50" s="10"/>
    </row>
    <row r="51" spans="1:7" x14ac:dyDescent="0.25">
      <c r="A51" s="60" t="s">
        <v>39</v>
      </c>
      <c r="B51" s="60">
        <f>SUM(B46:B50)</f>
        <v>6136806376.2921524</v>
      </c>
      <c r="C51" s="60">
        <f>SUM(C46:C50)</f>
        <v>7231097939.7242184</v>
      </c>
      <c r="D51" s="60">
        <f>SUM(D46:D50)</f>
        <v>9479156989.0339298</v>
      </c>
      <c r="E51" s="60">
        <f>SUM(E46:E50)</f>
        <v>22847061305.050304</v>
      </c>
      <c r="F51" s="3"/>
    </row>
    <row r="52" spans="1:7" x14ac:dyDescent="0.25">
      <c r="A52" s="4" t="s">
        <v>24</v>
      </c>
      <c r="B52" s="10"/>
      <c r="C52" s="10"/>
      <c r="D52" s="10"/>
      <c r="E52" s="10"/>
      <c r="F52" s="3"/>
    </row>
    <row r="53" spans="1:7" x14ac:dyDescent="0.25">
      <c r="A53" s="10" t="s">
        <v>34</v>
      </c>
      <c r="B53" s="11">
        <v>2328004265.54</v>
      </c>
      <c r="C53" s="11">
        <v>3291719000</v>
      </c>
      <c r="D53" s="11">
        <v>2241757000</v>
      </c>
      <c r="E53" s="10">
        <f>SUM(B53:D53)</f>
        <v>7861480265.54</v>
      </c>
      <c r="F53" s="3"/>
    </row>
    <row r="54" spans="1:7" x14ac:dyDescent="0.25">
      <c r="A54" s="10" t="s">
        <v>35</v>
      </c>
      <c r="B54" s="11">
        <v>247151780.50999999</v>
      </c>
      <c r="C54" s="11">
        <v>1034597448.7</v>
      </c>
      <c r="D54" s="11">
        <v>1735834842.96</v>
      </c>
      <c r="E54" s="10">
        <f>SUM(B54:D54)</f>
        <v>3017584072.1700001</v>
      </c>
      <c r="F54" s="3"/>
    </row>
    <row r="55" spans="1:7" x14ac:dyDescent="0.25">
      <c r="A55" s="10" t="s">
        <v>36</v>
      </c>
      <c r="B55" s="11">
        <v>903001393.78999996</v>
      </c>
      <c r="C55" s="11">
        <v>591348016.95000005</v>
      </c>
      <c r="D55" s="11">
        <v>1199361710.3499999</v>
      </c>
      <c r="E55" s="10">
        <f>SUM(B55:D55)</f>
        <v>2693711121.0900002</v>
      </c>
      <c r="F55" s="3"/>
    </row>
    <row r="56" spans="1:7" x14ac:dyDescent="0.25">
      <c r="A56" s="10" t="s">
        <v>37</v>
      </c>
      <c r="B56" s="11">
        <v>251967000</v>
      </c>
      <c r="C56" s="11">
        <v>243100000</v>
      </c>
      <c r="D56" s="11">
        <v>254586000</v>
      </c>
      <c r="E56" s="10">
        <f>SUM(B56:D56)</f>
        <v>749653000</v>
      </c>
      <c r="F56" s="3"/>
    </row>
    <row r="57" spans="1:7" x14ac:dyDescent="0.25">
      <c r="A57" s="10" t="s">
        <v>40</v>
      </c>
      <c r="B57" s="11">
        <v>244204801.88448805</v>
      </c>
      <c r="C57" s="11">
        <v>288047540.76549786</v>
      </c>
      <c r="D57" s="11">
        <v>340175210.24598801</v>
      </c>
      <c r="E57" s="10">
        <f>SUM(B57:D57)</f>
        <v>872427552.89597392</v>
      </c>
      <c r="F57" s="3"/>
    </row>
    <row r="58" spans="1:7" ht="15.75" thickBot="1" x14ac:dyDescent="0.3">
      <c r="A58" s="44" t="s">
        <v>39</v>
      </c>
      <c r="B58" s="44">
        <f>SUM(B53:B57)</f>
        <v>3974329241.7244883</v>
      </c>
      <c r="C58" s="44">
        <f>SUM(C53:C57)</f>
        <v>5448812006.4154978</v>
      </c>
      <c r="D58" s="44">
        <f>SUM(D53:D57)</f>
        <v>5771714763.5559874</v>
      </c>
      <c r="E58" s="44">
        <f>SUM(E53:E57)</f>
        <v>15194856011.695972</v>
      </c>
      <c r="F58" s="3"/>
    </row>
    <row r="59" spans="1:7" ht="15.75" thickTop="1" x14ac:dyDescent="0.25">
      <c r="A59" s="4" t="s">
        <v>30</v>
      </c>
      <c r="B59" s="10"/>
      <c r="C59" s="10"/>
      <c r="D59" s="10"/>
      <c r="E59" s="10"/>
      <c r="F59" s="3"/>
    </row>
    <row r="60" spans="1:7" x14ac:dyDescent="0.25">
      <c r="A60" s="12"/>
      <c r="B60" s="12"/>
      <c r="C60" s="12"/>
      <c r="D60" s="12"/>
      <c r="E60" s="12"/>
      <c r="F60" s="12"/>
    </row>
    <row r="61" spans="1:7" x14ac:dyDescent="0.25">
      <c r="B61" s="10"/>
      <c r="C61" s="10"/>
      <c r="D61" s="10"/>
      <c r="E61" s="10"/>
    </row>
    <row r="62" spans="1:7" x14ac:dyDescent="0.25">
      <c r="A62" s="73" t="s">
        <v>75</v>
      </c>
      <c r="B62" s="73"/>
      <c r="C62" s="73"/>
      <c r="D62" s="73"/>
      <c r="E62" s="73"/>
    </row>
    <row r="63" spans="1:7" x14ac:dyDescent="0.25">
      <c r="A63" s="73" t="s">
        <v>43</v>
      </c>
      <c r="B63" s="73"/>
      <c r="C63" s="73"/>
      <c r="D63" s="73"/>
      <c r="E63" s="73"/>
    </row>
    <row r="64" spans="1:7" x14ac:dyDescent="0.25">
      <c r="A64" s="73" t="s">
        <v>74</v>
      </c>
      <c r="B64" s="73"/>
      <c r="C64" s="73"/>
      <c r="D64" s="73"/>
      <c r="E64" s="73"/>
    </row>
    <row r="65" spans="1:6" x14ac:dyDescent="0.25">
      <c r="B65" s="79"/>
      <c r="C65" s="79"/>
      <c r="D65" s="79"/>
      <c r="E65" s="79"/>
    </row>
    <row r="66" spans="1:6" x14ac:dyDescent="0.25">
      <c r="A66" s="8" t="s">
        <v>44</v>
      </c>
      <c r="B66" s="8" t="s">
        <v>81</v>
      </c>
      <c r="C66" s="8" t="s">
        <v>82</v>
      </c>
      <c r="D66" s="8" t="s">
        <v>83</v>
      </c>
      <c r="E66" s="8" t="s">
        <v>84</v>
      </c>
    </row>
    <row r="67" spans="1:6" x14ac:dyDescent="0.25">
      <c r="A67" s="19" t="s">
        <v>45</v>
      </c>
    </row>
    <row r="68" spans="1:6" x14ac:dyDescent="0.25">
      <c r="A68" t="s">
        <v>46</v>
      </c>
      <c r="B68" s="63">
        <v>190988459.62502921</v>
      </c>
      <c r="C68" s="63">
        <v>184457189.09470406</v>
      </c>
      <c r="D68" s="63">
        <v>332872540.3092584</v>
      </c>
      <c r="E68" s="10">
        <f t="shared" ref="E68:E73" si="6">SUM(B68:D68)</f>
        <v>708318189.0289917</v>
      </c>
    </row>
    <row r="69" spans="1:6" x14ac:dyDescent="0.25">
      <c r="A69" t="s">
        <v>47</v>
      </c>
      <c r="B69" s="63">
        <v>65789619.973520868</v>
      </c>
      <c r="C69" s="63">
        <v>70310185.081771508</v>
      </c>
      <c r="D69" s="63">
        <v>58958094.547806166</v>
      </c>
      <c r="E69" s="10">
        <f t="shared" si="6"/>
        <v>195057899.60309854</v>
      </c>
    </row>
    <row r="70" spans="1:6" x14ac:dyDescent="0.25">
      <c r="A70" t="s">
        <v>48</v>
      </c>
      <c r="B70" s="63">
        <v>4228993.3871389283</v>
      </c>
      <c r="C70" s="63">
        <v>7857613.9781307075</v>
      </c>
      <c r="D70" s="63">
        <v>3120633.0280677164</v>
      </c>
      <c r="E70" s="10">
        <f t="shared" si="6"/>
        <v>15207240.39333735</v>
      </c>
    </row>
    <row r="71" spans="1:6" x14ac:dyDescent="0.25">
      <c r="A71" t="s">
        <v>49</v>
      </c>
      <c r="B71" s="63">
        <v>2961641.7120633833</v>
      </c>
      <c r="C71" s="63">
        <v>3142077.10381258</v>
      </c>
      <c r="D71" s="63">
        <v>2212785.4801971922</v>
      </c>
      <c r="E71" s="10">
        <f t="shared" si="6"/>
        <v>8316504.2960731555</v>
      </c>
      <c r="F71" s="10"/>
    </row>
    <row r="72" spans="1:6" x14ac:dyDescent="0.25">
      <c r="A72" t="s">
        <v>76</v>
      </c>
      <c r="B72" s="63">
        <v>113652996.32439999</v>
      </c>
      <c r="C72" s="63">
        <v>136629018.47580001</v>
      </c>
      <c r="D72" s="63">
        <v>177202130.76859999</v>
      </c>
      <c r="E72" s="10">
        <f t="shared" si="6"/>
        <v>427484145.56879997</v>
      </c>
    </row>
    <row r="73" spans="1:6" x14ac:dyDescent="0.25">
      <c r="A73" t="s">
        <v>77</v>
      </c>
      <c r="B73" s="63">
        <v>6767783208.9294996</v>
      </c>
      <c r="C73" s="63">
        <v>7380446890.3199997</v>
      </c>
      <c r="D73" s="63">
        <v>7429420663.829998</v>
      </c>
      <c r="E73" s="10">
        <f t="shared" si="6"/>
        <v>21577650763.079498</v>
      </c>
    </row>
    <row r="74" spans="1:6" x14ac:dyDescent="0.25">
      <c r="A74" s="10"/>
      <c r="B74" s="11"/>
      <c r="C74" s="11"/>
      <c r="D74" s="11"/>
      <c r="E74" s="10"/>
      <c r="F74" s="10"/>
    </row>
    <row r="75" spans="1:6" ht="15.75" thickBot="1" x14ac:dyDescent="0.3">
      <c r="A75" s="44" t="s">
        <v>39</v>
      </c>
      <c r="B75" s="45">
        <f>SUM(B68:B73)</f>
        <v>7145404919.9516516</v>
      </c>
      <c r="C75" s="45">
        <f t="shared" ref="C75:E75" si="7">SUM(C68:C73)</f>
        <v>7782842974.0542183</v>
      </c>
      <c r="D75" s="45">
        <f t="shared" si="7"/>
        <v>8003786847.9639273</v>
      </c>
      <c r="E75" s="45">
        <f t="shared" si="7"/>
        <v>22932034741.969799</v>
      </c>
      <c r="F75" s="10"/>
    </row>
    <row r="76" spans="1:6" ht="15.75" thickTop="1" x14ac:dyDescent="0.25">
      <c r="A76" s="10" t="s">
        <v>52</v>
      </c>
      <c r="B76" s="10"/>
      <c r="C76" s="10"/>
      <c r="D76" s="10"/>
      <c r="E76" s="10"/>
    </row>
    <row r="77" spans="1:6" x14ac:dyDescent="0.25">
      <c r="A77" s="75" t="s">
        <v>86</v>
      </c>
      <c r="B77" s="75"/>
      <c r="C77" s="75"/>
      <c r="D77" s="75"/>
      <c r="E77" s="75"/>
      <c r="F77" s="75"/>
    </row>
    <row r="78" spans="1:6" x14ac:dyDescent="0.25">
      <c r="A78" s="12"/>
      <c r="B78" s="12"/>
      <c r="C78" s="12"/>
      <c r="D78" s="12"/>
      <c r="E78" s="12"/>
      <c r="F78" s="12"/>
    </row>
    <row r="79" spans="1:6" x14ac:dyDescent="0.25">
      <c r="B79" s="10"/>
      <c r="C79" s="10"/>
      <c r="D79" s="10"/>
    </row>
    <row r="80" spans="1:6" x14ac:dyDescent="0.25">
      <c r="A80" s="73" t="s">
        <v>78</v>
      </c>
      <c r="B80" s="73"/>
      <c r="C80" s="73"/>
      <c r="D80" s="73"/>
      <c r="E80" s="73"/>
      <c r="F80" s="10"/>
    </row>
    <row r="81" spans="1:7" x14ac:dyDescent="0.25">
      <c r="A81" s="73" t="s">
        <v>54</v>
      </c>
      <c r="B81" s="73"/>
      <c r="C81" s="73"/>
      <c r="D81" s="73"/>
      <c r="E81" s="73"/>
      <c r="F81" s="10"/>
    </row>
    <row r="82" spans="1:7" x14ac:dyDescent="0.25">
      <c r="A82" s="73" t="s">
        <v>33</v>
      </c>
      <c r="B82" s="73"/>
      <c r="C82" s="73"/>
      <c r="D82" s="73"/>
      <c r="E82" s="73"/>
      <c r="F82" s="10"/>
    </row>
    <row r="83" spans="1:7" x14ac:dyDescent="0.25">
      <c r="A83" s="10"/>
      <c r="B83" s="10"/>
      <c r="C83" s="10"/>
      <c r="D83" s="10"/>
      <c r="E83" s="10"/>
      <c r="F83" s="10"/>
    </row>
    <row r="84" spans="1:7" x14ac:dyDescent="0.25">
      <c r="A84" s="27" t="s">
        <v>44</v>
      </c>
      <c r="B84" s="27" t="s">
        <v>81</v>
      </c>
      <c r="C84" s="27" t="s">
        <v>82</v>
      </c>
      <c r="D84" s="27" t="s">
        <v>83</v>
      </c>
      <c r="E84" s="27" t="s">
        <v>84</v>
      </c>
      <c r="F84" s="10"/>
    </row>
    <row r="85" spans="1:7" x14ac:dyDescent="0.25">
      <c r="A85" s="10"/>
      <c r="B85" s="10"/>
      <c r="C85" s="10"/>
      <c r="D85" s="10"/>
      <c r="E85" s="10"/>
      <c r="F85" s="10"/>
    </row>
    <row r="86" spans="1:7" x14ac:dyDescent="0.25">
      <c r="A86" s="10" t="s">
        <v>79</v>
      </c>
      <c r="B86" s="10">
        <f>'3T'!E90</f>
        <v>74771661091.768768</v>
      </c>
      <c r="C86" s="10">
        <f>B90</f>
        <v>75864373863.147125</v>
      </c>
      <c r="D86" s="10">
        <f>C90</f>
        <v>76457600563.252914</v>
      </c>
      <c r="E86" s="10">
        <f>B86</f>
        <v>74771661091.768768</v>
      </c>
      <c r="F86" s="10"/>
      <c r="G86" s="33"/>
    </row>
    <row r="87" spans="1:7" x14ac:dyDescent="0.25">
      <c r="A87" s="10" t="s">
        <v>56</v>
      </c>
      <c r="B87" s="10">
        <v>8238117691.3300009</v>
      </c>
      <c r="C87" s="10">
        <v>8376069674.1600008</v>
      </c>
      <c r="D87" s="10">
        <v>8281266350.9699993</v>
      </c>
      <c r="E87" s="10">
        <f>SUM(B87:D87)</f>
        <v>24895453716.459999</v>
      </c>
      <c r="F87" s="10"/>
    </row>
    <row r="88" spans="1:7" x14ac:dyDescent="0.25">
      <c r="A88" s="10" t="s">
        <v>57</v>
      </c>
      <c r="B88" s="10">
        <f t="shared" ref="B88:D88" si="8">B87+B86</f>
        <v>83009778783.09877</v>
      </c>
      <c r="C88" s="10">
        <f t="shared" si="8"/>
        <v>84240443537.307129</v>
      </c>
      <c r="D88" s="10">
        <f t="shared" si="8"/>
        <v>84738866914.222916</v>
      </c>
      <c r="E88" s="10">
        <f>E87+E86</f>
        <v>99667114808.22876</v>
      </c>
      <c r="F88" s="10"/>
    </row>
    <row r="89" spans="1:7" x14ac:dyDescent="0.25">
      <c r="A89" s="10" t="s">
        <v>58</v>
      </c>
      <c r="B89" s="10">
        <f>B75</f>
        <v>7145404919.9516516</v>
      </c>
      <c r="C89" s="10">
        <f t="shared" ref="C89:D89" si="9">C75</f>
        <v>7782842974.0542183</v>
      </c>
      <c r="D89" s="10">
        <f t="shared" si="9"/>
        <v>8003786847.9639273</v>
      </c>
      <c r="E89" s="10">
        <f>SUM(B89:D89)</f>
        <v>22932034741.969799</v>
      </c>
      <c r="F89" s="10"/>
    </row>
    <row r="90" spans="1:7" x14ac:dyDescent="0.25">
      <c r="A90" s="10" t="s">
        <v>59</v>
      </c>
      <c r="B90" s="10">
        <f t="shared" ref="B90:D90" si="10">B88-B89</f>
        <v>75864373863.147125</v>
      </c>
      <c r="C90" s="10">
        <f t="shared" si="10"/>
        <v>76457600563.252914</v>
      </c>
      <c r="D90" s="10">
        <f t="shared" si="10"/>
        <v>76735080066.258987</v>
      </c>
      <c r="E90" s="10">
        <f>E88-E89</f>
        <v>76735080066.258957</v>
      </c>
      <c r="F90" s="10"/>
    </row>
    <row r="91" spans="1:7" ht="15.75" thickBot="1" x14ac:dyDescent="0.3">
      <c r="A91" s="44"/>
      <c r="B91" s="44"/>
      <c r="C91" s="44"/>
      <c r="D91" s="44"/>
      <c r="E91" s="44"/>
      <c r="F91" s="10"/>
    </row>
    <row r="92" spans="1:7" ht="15.75" thickTop="1" x14ac:dyDescent="0.25">
      <c r="A92" s="75" t="s">
        <v>86</v>
      </c>
      <c r="B92" s="75"/>
      <c r="C92" s="75"/>
      <c r="D92" s="75"/>
      <c r="E92" s="75"/>
      <c r="F92" s="75"/>
    </row>
    <row r="94" spans="1:7" x14ac:dyDescent="0.25">
      <c r="A94" t="s">
        <v>96</v>
      </c>
    </row>
  </sheetData>
  <mergeCells count="20">
    <mergeCell ref="A77:F77"/>
    <mergeCell ref="A80:E80"/>
    <mergeCell ref="A81:E81"/>
    <mergeCell ref="A82:E82"/>
    <mergeCell ref="A92:F92"/>
    <mergeCell ref="B43:E43"/>
    <mergeCell ref="A62:E62"/>
    <mergeCell ref="A63:E63"/>
    <mergeCell ref="A64:E64"/>
    <mergeCell ref="B65:E65"/>
    <mergeCell ref="A37:F37"/>
    <mergeCell ref="A38:F38"/>
    <mergeCell ref="A40:E40"/>
    <mergeCell ref="A41:E41"/>
    <mergeCell ref="A42:E42"/>
    <mergeCell ref="A1:F1"/>
    <mergeCell ref="A8:F8"/>
    <mergeCell ref="A9:F9"/>
    <mergeCell ref="A20:A21"/>
    <mergeCell ref="A32:A33"/>
  </mergeCells>
  <pageMargins left="0.7" right="0.7" top="0.75" bottom="0.75" header="0.51180555555555496" footer="0.51180555555555496"/>
  <pageSetup paperSize="9" firstPageNumber="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H7" sqref="H7"/>
    </sheetView>
  </sheetViews>
  <sheetFormatPr baseColWidth="10" defaultColWidth="9.140625" defaultRowHeight="15" x14ac:dyDescent="0.25"/>
  <cols>
    <col min="1" max="1" width="51.42578125"/>
    <col min="2" max="5" width="16"/>
    <col min="6" max="6" width="15.7109375"/>
    <col min="7" max="1025" width="11.42578125"/>
  </cols>
  <sheetData>
    <row r="1" spans="1:6" x14ac:dyDescent="0.25">
      <c r="A1" s="73" t="s">
        <v>0</v>
      </c>
      <c r="B1" s="73"/>
      <c r="C1" s="73"/>
      <c r="D1" s="73"/>
      <c r="E1" s="73"/>
      <c r="F1" s="73"/>
    </row>
    <row r="2" spans="1:6" x14ac:dyDescent="0.25">
      <c r="A2" s="2" t="s">
        <v>1</v>
      </c>
      <c r="B2" s="3" t="s">
        <v>2</v>
      </c>
      <c r="C2" s="3"/>
      <c r="D2" s="3"/>
      <c r="E2" s="3"/>
      <c r="F2" s="3"/>
    </row>
    <row r="3" spans="1:6" x14ac:dyDescent="0.25">
      <c r="A3" s="2" t="s">
        <v>3</v>
      </c>
      <c r="B3" s="3" t="s">
        <v>4</v>
      </c>
      <c r="C3" s="3"/>
      <c r="D3" s="3"/>
      <c r="E3" s="3"/>
      <c r="F3" s="3"/>
    </row>
    <row r="4" spans="1:6" x14ac:dyDescent="0.25">
      <c r="A4" s="2" t="s">
        <v>5</v>
      </c>
      <c r="B4" s="3" t="s">
        <v>6</v>
      </c>
      <c r="C4" s="3"/>
      <c r="D4" s="3"/>
      <c r="E4" s="3"/>
      <c r="F4" s="3"/>
    </row>
    <row r="5" spans="1:6" x14ac:dyDescent="0.25">
      <c r="A5" s="2" t="s">
        <v>7</v>
      </c>
      <c r="B5" s="4" t="s">
        <v>99</v>
      </c>
      <c r="C5" s="3"/>
      <c r="D5" s="3"/>
      <c r="E5" s="3"/>
      <c r="F5" s="3"/>
    </row>
    <row r="6" spans="1:6" x14ac:dyDescent="0.25">
      <c r="A6" s="2"/>
      <c r="B6" s="4"/>
      <c r="C6" s="3"/>
      <c r="D6" s="3"/>
      <c r="E6" s="3"/>
      <c r="F6" s="3"/>
    </row>
    <row r="8" spans="1:6" x14ac:dyDescent="0.25">
      <c r="A8" s="73" t="s">
        <v>8</v>
      </c>
      <c r="B8" s="73"/>
      <c r="C8" s="73"/>
      <c r="D8" s="73"/>
      <c r="E8" s="73"/>
      <c r="F8" s="73"/>
    </row>
    <row r="9" spans="1:6" x14ac:dyDescent="0.25">
      <c r="A9" s="73" t="s">
        <v>9</v>
      </c>
      <c r="B9" s="73"/>
      <c r="C9" s="73"/>
      <c r="D9" s="73"/>
      <c r="E9" s="73"/>
      <c r="F9" s="73"/>
    </row>
    <row r="10" spans="1:6" x14ac:dyDescent="0.25">
      <c r="A10" s="1"/>
      <c r="B10" s="1"/>
      <c r="C10" s="1"/>
      <c r="D10" s="1"/>
      <c r="E10" s="1"/>
      <c r="F10" s="1"/>
    </row>
    <row r="11" spans="1:6" x14ac:dyDescent="0.25">
      <c r="A11" s="7" t="s">
        <v>10</v>
      </c>
      <c r="B11" s="8" t="s">
        <v>11</v>
      </c>
      <c r="C11" s="8" t="s">
        <v>15</v>
      </c>
      <c r="D11" s="8" t="s">
        <v>64</v>
      </c>
      <c r="E11" s="8" t="s">
        <v>87</v>
      </c>
    </row>
    <row r="12" spans="1:6" x14ac:dyDescent="0.25">
      <c r="A12" s="9"/>
      <c r="B12" s="1"/>
      <c r="C12" s="1"/>
      <c r="D12" s="1"/>
      <c r="E12" s="1"/>
    </row>
    <row r="13" spans="1:6" x14ac:dyDescent="0.25">
      <c r="A13" s="4" t="s">
        <v>16</v>
      </c>
      <c r="B13" s="1"/>
      <c r="C13" s="1"/>
      <c r="D13" s="1"/>
      <c r="E13" s="1"/>
    </row>
    <row r="14" spans="1:6" s="10" customFormat="1" x14ac:dyDescent="0.25">
      <c r="A14" s="10" t="s">
        <v>17</v>
      </c>
      <c r="B14" s="10" t="s">
        <v>18</v>
      </c>
      <c r="C14" s="11">
        <f>'1T'!F14</f>
        <v>1602</v>
      </c>
      <c r="D14" s="11">
        <f>'2T'!F14</f>
        <v>1718</v>
      </c>
      <c r="E14" s="11">
        <f t="shared" ref="E14:E21" si="0">SUM(C14:D14)</f>
        <v>3320</v>
      </c>
    </row>
    <row r="15" spans="1:6" x14ac:dyDescent="0.25">
      <c r="A15" s="12"/>
      <c r="B15" s="10" t="s">
        <v>19</v>
      </c>
      <c r="C15" s="11">
        <f>'1T'!F15</f>
        <v>4533</v>
      </c>
      <c r="D15" s="11">
        <f>'2T'!F15</f>
        <v>4858</v>
      </c>
      <c r="E15" s="11">
        <f t="shared" si="0"/>
        <v>9391</v>
      </c>
    </row>
    <row r="16" spans="1:6" s="10" customFormat="1" x14ac:dyDescent="0.25">
      <c r="A16" s="10" t="s">
        <v>20</v>
      </c>
      <c r="B16" s="10" t="s">
        <v>18</v>
      </c>
      <c r="C16" s="11">
        <f>'1T'!F16</f>
        <v>492</v>
      </c>
      <c r="D16" s="11">
        <f>'2T'!F16</f>
        <v>221</v>
      </c>
      <c r="E16" s="11">
        <f t="shared" si="0"/>
        <v>713</v>
      </c>
    </row>
    <row r="17" spans="1:12" s="10" customFormat="1" x14ac:dyDescent="0.25">
      <c r="A17" s="12"/>
      <c r="B17" s="10" t="s">
        <v>19</v>
      </c>
      <c r="C17" s="11">
        <f>'1T'!F17</f>
        <v>1622</v>
      </c>
      <c r="D17" s="11">
        <f>'2T'!F17</f>
        <v>699</v>
      </c>
      <c r="E17" s="11">
        <f t="shared" si="0"/>
        <v>2321</v>
      </c>
    </row>
    <row r="18" spans="1:12" s="10" customFormat="1" x14ac:dyDescent="0.25">
      <c r="A18" s="10" t="s">
        <v>21</v>
      </c>
      <c r="B18" s="10" t="s">
        <v>18</v>
      </c>
      <c r="C18" s="11">
        <f>'1T'!F18</f>
        <v>157</v>
      </c>
      <c r="D18" s="11">
        <f>'2T'!F18</f>
        <v>271</v>
      </c>
      <c r="E18" s="11">
        <f t="shared" si="0"/>
        <v>428</v>
      </c>
      <c r="F18"/>
      <c r="G18"/>
      <c r="H18"/>
      <c r="I18"/>
      <c r="J18"/>
      <c r="K18"/>
      <c r="L18"/>
    </row>
    <row r="19" spans="1:12" s="10" customFormat="1" x14ac:dyDescent="0.25">
      <c r="A19" s="12"/>
      <c r="B19" s="10" t="s">
        <v>19</v>
      </c>
      <c r="C19" s="11">
        <f>'1T'!F19</f>
        <v>491</v>
      </c>
      <c r="D19" s="11">
        <f>'2T'!F19</f>
        <v>860</v>
      </c>
      <c r="E19" s="11">
        <f t="shared" si="0"/>
        <v>1351</v>
      </c>
    </row>
    <row r="20" spans="1:12" s="10" customFormat="1" ht="15" customHeight="1" x14ac:dyDescent="0.25">
      <c r="A20" s="74" t="s">
        <v>22</v>
      </c>
      <c r="B20" s="10" t="s">
        <v>18</v>
      </c>
      <c r="C20" s="11">
        <f>'1T'!F20</f>
        <v>212</v>
      </c>
      <c r="D20" s="11">
        <f>'2T'!F20</f>
        <v>171</v>
      </c>
      <c r="E20" s="11">
        <f t="shared" si="0"/>
        <v>383</v>
      </c>
      <c r="F20"/>
      <c r="G20"/>
      <c r="H20"/>
      <c r="I20"/>
      <c r="J20"/>
      <c r="K20"/>
      <c r="L20"/>
    </row>
    <row r="21" spans="1:12" x14ac:dyDescent="0.25">
      <c r="A21" s="74"/>
      <c r="B21" s="10" t="s">
        <v>19</v>
      </c>
      <c r="C21" s="11">
        <f>'1T'!F21</f>
        <v>610</v>
      </c>
      <c r="D21" s="11">
        <f>'2T'!F21</f>
        <v>494</v>
      </c>
      <c r="E21" s="11">
        <f t="shared" si="0"/>
        <v>1104</v>
      </c>
      <c r="F21" s="10"/>
      <c r="G21" s="10"/>
      <c r="H21" s="10"/>
      <c r="I21" s="10"/>
      <c r="J21" s="10"/>
      <c r="K21" s="10"/>
      <c r="L21" s="10"/>
    </row>
    <row r="22" spans="1:12" x14ac:dyDescent="0.25">
      <c r="A22" s="15" t="s">
        <v>23</v>
      </c>
      <c r="B22" s="56" t="s">
        <v>18</v>
      </c>
      <c r="C22" s="57">
        <f t="shared" ref="C22:D22" si="1">+C14+C16+C18+C20</f>
        <v>2463</v>
      </c>
      <c r="D22" s="57">
        <f t="shared" si="1"/>
        <v>2381</v>
      </c>
      <c r="E22" s="57">
        <f>+E14+E16+E18+E20</f>
        <v>4844</v>
      </c>
      <c r="F22" s="33"/>
      <c r="G22" s="10"/>
      <c r="H22" s="10"/>
      <c r="I22" s="10"/>
      <c r="J22" s="10"/>
      <c r="K22" s="10"/>
      <c r="L22" s="10"/>
    </row>
    <row r="23" spans="1:12" x14ac:dyDescent="0.25">
      <c r="A23" s="14"/>
      <c r="B23" s="56" t="s">
        <v>19</v>
      </c>
      <c r="C23" s="57">
        <f t="shared" ref="C23:D23" si="2">+C15+C17+C19+C21</f>
        <v>7256</v>
      </c>
      <c r="D23" s="57">
        <f t="shared" si="2"/>
        <v>6911</v>
      </c>
      <c r="E23" s="57">
        <f>+E15+E17+E19+E21</f>
        <v>14167</v>
      </c>
      <c r="F23" s="33"/>
      <c r="G23" s="10"/>
      <c r="H23" s="10"/>
      <c r="I23" s="10"/>
      <c r="J23" s="10"/>
      <c r="K23" s="10"/>
      <c r="L23" s="10"/>
    </row>
    <row r="24" spans="1:12" x14ac:dyDescent="0.25">
      <c r="A24" s="14"/>
      <c r="E24" s="11"/>
      <c r="F24" s="10"/>
      <c r="G24" s="10"/>
      <c r="H24" s="10"/>
      <c r="I24" s="10"/>
      <c r="J24" s="10"/>
      <c r="K24" s="10"/>
      <c r="L24" s="10"/>
    </row>
    <row r="25" spans="1:12" x14ac:dyDescent="0.25">
      <c r="A25" s="4" t="s">
        <v>24</v>
      </c>
      <c r="E25" s="11"/>
      <c r="F25" s="10"/>
      <c r="G25" s="10"/>
      <c r="H25" s="10"/>
      <c r="I25" s="10"/>
      <c r="J25" s="10"/>
      <c r="K25" s="10"/>
      <c r="L25" s="10"/>
    </row>
    <row r="26" spans="1:12" x14ac:dyDescent="0.25">
      <c r="A26" s="10" t="s">
        <v>25</v>
      </c>
      <c r="B26" s="10" t="s">
        <v>18</v>
      </c>
      <c r="C26" s="11">
        <f>'1T'!F26</f>
        <v>1706</v>
      </c>
      <c r="D26" s="11">
        <f>'2T'!F26</f>
        <v>2191</v>
      </c>
      <c r="E26" s="11">
        <f t="shared" ref="E26:E33" si="3">SUM(C26:D26)</f>
        <v>3897</v>
      </c>
    </row>
    <row r="27" spans="1:12" x14ac:dyDescent="0.25">
      <c r="A27" s="12"/>
      <c r="B27" s="10" t="s">
        <v>19</v>
      </c>
      <c r="C27" s="11">
        <f>'1T'!F27</f>
        <v>4818</v>
      </c>
      <c r="D27" s="11">
        <f>'2T'!F27</f>
        <v>6298</v>
      </c>
      <c r="E27" s="11">
        <f t="shared" si="3"/>
        <v>11116</v>
      </c>
      <c r="F27" s="10"/>
      <c r="G27" s="10"/>
      <c r="H27" s="10"/>
      <c r="I27" s="10"/>
      <c r="J27" s="10"/>
      <c r="K27" s="10"/>
      <c r="L27" s="10"/>
    </row>
    <row r="28" spans="1:12" x14ac:dyDescent="0.25">
      <c r="A28" s="10" t="s">
        <v>26</v>
      </c>
      <c r="B28" s="10" t="s">
        <v>18</v>
      </c>
      <c r="C28" s="11">
        <f>'1T'!F28</f>
        <v>762</v>
      </c>
      <c r="D28" s="11">
        <f>'2T'!F28</f>
        <v>189</v>
      </c>
      <c r="E28" s="11">
        <f t="shared" si="3"/>
        <v>951</v>
      </c>
    </row>
    <row r="29" spans="1:12" x14ac:dyDescent="0.25">
      <c r="B29" s="10" t="s">
        <v>19</v>
      </c>
      <c r="C29" s="11">
        <f>'1T'!F29</f>
        <v>2519</v>
      </c>
      <c r="D29" s="11">
        <f>'2T'!F29</f>
        <v>594</v>
      </c>
      <c r="E29" s="11">
        <f t="shared" si="3"/>
        <v>3113</v>
      </c>
      <c r="F29" s="10"/>
      <c r="G29" s="10"/>
      <c r="H29" s="10"/>
      <c r="I29" s="10"/>
      <c r="J29" s="10"/>
      <c r="K29" s="10"/>
      <c r="L29" s="10"/>
    </row>
    <row r="30" spans="1:12" x14ac:dyDescent="0.25">
      <c r="A30" s="10" t="s">
        <v>27</v>
      </c>
      <c r="B30" s="10" t="s">
        <v>18</v>
      </c>
      <c r="C30" s="11">
        <f>'1T'!F30</f>
        <v>148</v>
      </c>
      <c r="D30" s="11">
        <f>'2T'!F30</f>
        <v>197</v>
      </c>
      <c r="E30" s="11">
        <f t="shared" si="3"/>
        <v>345</v>
      </c>
    </row>
    <row r="31" spans="1:12" x14ac:dyDescent="0.25">
      <c r="B31" s="10" t="s">
        <v>19</v>
      </c>
      <c r="C31" s="11">
        <f>'1T'!F31</f>
        <v>454</v>
      </c>
      <c r="D31" s="11">
        <f>'2T'!F31</f>
        <v>626</v>
      </c>
      <c r="E31" s="11">
        <f t="shared" si="3"/>
        <v>1080</v>
      </c>
      <c r="F31" s="10"/>
      <c r="G31" s="10"/>
      <c r="H31" s="10"/>
      <c r="I31" s="10"/>
      <c r="J31" s="10"/>
      <c r="K31" s="10"/>
      <c r="L31" s="10"/>
    </row>
    <row r="32" spans="1:12" ht="15" customHeight="1" x14ac:dyDescent="0.25">
      <c r="A32" s="74" t="s">
        <v>28</v>
      </c>
      <c r="B32" s="10" t="s">
        <v>18</v>
      </c>
      <c r="C32" s="11">
        <f>'1T'!F32</f>
        <v>172</v>
      </c>
      <c r="D32" s="11">
        <f>'2T'!F32</f>
        <v>247</v>
      </c>
      <c r="E32" s="11">
        <f t="shared" si="3"/>
        <v>419</v>
      </c>
    </row>
    <row r="33" spans="1:13" s="10" customFormat="1" x14ac:dyDescent="0.25">
      <c r="A33" s="74"/>
      <c r="B33" s="10" t="s">
        <v>19</v>
      </c>
      <c r="C33" s="11">
        <f>'1T'!F33</f>
        <v>498</v>
      </c>
      <c r="D33" s="11">
        <f>'2T'!F33</f>
        <v>720</v>
      </c>
      <c r="E33" s="11">
        <f t="shared" si="3"/>
        <v>1218</v>
      </c>
    </row>
    <row r="34" spans="1:13" s="10" customFormat="1" x14ac:dyDescent="0.25">
      <c r="A34" s="15" t="s">
        <v>29</v>
      </c>
      <c r="B34" s="56" t="s">
        <v>18</v>
      </c>
      <c r="C34" s="57">
        <f t="shared" ref="C34:D34" si="4">+C26+C28+C30+C32</f>
        <v>2788</v>
      </c>
      <c r="D34" s="57">
        <f t="shared" si="4"/>
        <v>2824</v>
      </c>
      <c r="E34" s="57">
        <f>+E26+E28+E30+E32</f>
        <v>5612</v>
      </c>
      <c r="F34" s="33"/>
    </row>
    <row r="35" spans="1:13" s="10" customFormat="1" x14ac:dyDescent="0.25">
      <c r="A35" s="14"/>
      <c r="B35" s="56" t="s">
        <v>19</v>
      </c>
      <c r="C35" s="57">
        <f t="shared" ref="C35:D35" si="5">+C27+C29+C31+C33</f>
        <v>8289</v>
      </c>
      <c r="D35" s="57">
        <f t="shared" si="5"/>
        <v>8238</v>
      </c>
      <c r="E35" s="57">
        <f>+E27+E29+E31+E33</f>
        <v>16527</v>
      </c>
      <c r="F35" s="33"/>
    </row>
    <row r="36" spans="1:13" ht="15.75" thickBot="1" x14ac:dyDescent="0.3">
      <c r="A36" s="44"/>
      <c r="B36" s="44"/>
      <c r="C36" s="44"/>
      <c r="D36" s="44"/>
      <c r="E36" s="44"/>
    </row>
    <row r="37" spans="1:13" ht="15.75" thickTop="1" x14ac:dyDescent="0.25">
      <c r="A37" s="75" t="s">
        <v>30</v>
      </c>
      <c r="B37" s="75"/>
      <c r="C37" s="75"/>
      <c r="D37" s="75"/>
      <c r="E37" s="75"/>
      <c r="F37" s="75"/>
    </row>
    <row r="38" spans="1:13" s="10" customFormat="1" x14ac:dyDescent="0.25">
      <c r="A38" s="17"/>
    </row>
    <row r="39" spans="1:13" x14ac:dyDescent="0.25">
      <c r="G39" s="10"/>
      <c r="H39" s="10"/>
      <c r="I39" s="10"/>
      <c r="J39" s="10"/>
      <c r="K39" s="10"/>
      <c r="L39" s="10"/>
      <c r="M39" s="10"/>
    </row>
    <row r="40" spans="1:13" x14ac:dyDescent="0.25">
      <c r="A40" s="73" t="s">
        <v>31</v>
      </c>
      <c r="B40" s="73"/>
      <c r="C40" s="73"/>
      <c r="D40" s="73"/>
      <c r="E40" s="73"/>
      <c r="G40" s="10"/>
      <c r="H40" s="10"/>
      <c r="I40" s="10"/>
      <c r="J40" s="10"/>
      <c r="K40" s="10"/>
      <c r="L40" s="10"/>
      <c r="M40" s="10"/>
    </row>
    <row r="41" spans="1:13" x14ac:dyDescent="0.25">
      <c r="A41" s="73" t="s">
        <v>32</v>
      </c>
      <c r="B41" s="73"/>
      <c r="C41" s="73"/>
      <c r="D41" s="73"/>
      <c r="E41" s="73"/>
    </row>
    <row r="42" spans="1:13" x14ac:dyDescent="0.25">
      <c r="A42" s="73" t="s">
        <v>33</v>
      </c>
      <c r="B42" s="73"/>
      <c r="C42" s="73"/>
      <c r="D42" s="73"/>
      <c r="E42" s="73"/>
    </row>
    <row r="43" spans="1:13" ht="15.75" thickBot="1" x14ac:dyDescent="0.3">
      <c r="B43" s="76"/>
      <c r="C43" s="76"/>
      <c r="D43" s="76"/>
      <c r="E43" s="73"/>
      <c r="F43" s="3"/>
    </row>
    <row r="44" spans="1:13" ht="15.75" thickBot="1" x14ac:dyDescent="0.3">
      <c r="A44" s="7" t="s">
        <v>10</v>
      </c>
      <c r="B44" s="8" t="s">
        <v>15</v>
      </c>
      <c r="C44" s="8" t="s">
        <v>64</v>
      </c>
      <c r="D44" s="8" t="s">
        <v>87</v>
      </c>
      <c r="E44" s="1"/>
    </row>
    <row r="45" spans="1:13" x14ac:dyDescent="0.25">
      <c r="A45" s="4" t="s">
        <v>16</v>
      </c>
      <c r="B45" s="10"/>
      <c r="C45" s="10"/>
      <c r="D45" s="10"/>
      <c r="E45" s="23"/>
    </row>
    <row r="46" spans="1:13" x14ac:dyDescent="0.25">
      <c r="A46" s="10" t="s">
        <v>34</v>
      </c>
      <c r="B46" s="11">
        <f>'1T'!E46</f>
        <v>10235696723.049999</v>
      </c>
      <c r="C46" s="11">
        <f>'2T'!E46</f>
        <v>10737831711.880001</v>
      </c>
      <c r="D46" s="11">
        <f>+SUM(B46:C46)</f>
        <v>20973528434.93</v>
      </c>
      <c r="E46" s="25"/>
    </row>
    <row r="47" spans="1:13" x14ac:dyDescent="0.25">
      <c r="A47" s="10" t="s">
        <v>35</v>
      </c>
      <c r="B47" s="11">
        <f>'1T'!E47</f>
        <v>7181302663.8000002</v>
      </c>
      <c r="C47" s="11">
        <f>'2T'!E47</f>
        <v>2426861918.1600003</v>
      </c>
      <c r="D47" s="11">
        <f>+SUM(B47:C47)</f>
        <v>9608164581.960001</v>
      </c>
      <c r="E47" s="25"/>
    </row>
    <row r="48" spans="1:13" x14ac:dyDescent="0.25">
      <c r="A48" s="10" t="s">
        <v>36</v>
      </c>
      <c r="B48" s="11">
        <f>'1T'!E48</f>
        <v>1352280320.6500001</v>
      </c>
      <c r="C48" s="11">
        <f>'2T'!E48</f>
        <v>2876081942.6999998</v>
      </c>
      <c r="D48" s="11">
        <f>+SUM(B48:C48)</f>
        <v>4228362263.3499999</v>
      </c>
      <c r="E48" s="25"/>
    </row>
    <row r="49" spans="1:6" ht="30" x14ac:dyDescent="0.25">
      <c r="A49" s="18" t="s">
        <v>37</v>
      </c>
      <c r="B49" s="11">
        <f>'1T'!E49</f>
        <v>1178448000</v>
      </c>
      <c r="C49" s="11">
        <f>'2T'!E49</f>
        <v>927764000</v>
      </c>
      <c r="D49" s="11">
        <f>+SUM(B49:C49)</f>
        <v>2106212000</v>
      </c>
      <c r="E49" s="25"/>
    </row>
    <row r="50" spans="1:6" x14ac:dyDescent="0.25">
      <c r="A50" s="10" t="s">
        <v>38</v>
      </c>
      <c r="B50" s="11">
        <f>'1T'!E50</f>
        <v>814975829.65715265</v>
      </c>
      <c r="C50" s="11">
        <f>'2T'!E50</f>
        <v>711331639.52307665</v>
      </c>
      <c r="D50" s="11">
        <f>+SUM(B50:C50)</f>
        <v>1526307469.1802292</v>
      </c>
    </row>
    <row r="51" spans="1:6" ht="15.75" thickBot="1" x14ac:dyDescent="0.3">
      <c r="A51" s="50" t="s">
        <v>39</v>
      </c>
      <c r="B51" s="71">
        <f t="shared" ref="B51:C51" si="6">SUM(B46:B50)</f>
        <v>20762703537.157154</v>
      </c>
      <c r="C51" s="71">
        <f t="shared" si="6"/>
        <v>17679871212.263077</v>
      </c>
      <c r="D51" s="71">
        <f>SUM(D46:D50)</f>
        <v>38442574749.420227</v>
      </c>
      <c r="E51" s="33"/>
    </row>
    <row r="52" spans="1:6" x14ac:dyDescent="0.25">
      <c r="A52" s="4" t="s">
        <v>24</v>
      </c>
      <c r="B52" s="11"/>
      <c r="C52" s="11"/>
      <c r="D52" s="10"/>
    </row>
    <row r="53" spans="1:6" x14ac:dyDescent="0.25">
      <c r="A53" s="10" t="s">
        <v>34</v>
      </c>
      <c r="B53" s="11">
        <f>'1T'!E53</f>
        <v>10816892331.15</v>
      </c>
      <c r="C53" s="11">
        <f>'2T'!E53</f>
        <v>13555221931.369999</v>
      </c>
      <c r="D53" s="11">
        <f>+SUM(B53:C53)</f>
        <v>24372114262.519997</v>
      </c>
      <c r="E53" t="s">
        <v>97</v>
      </c>
    </row>
    <row r="54" spans="1:6" x14ac:dyDescent="0.25">
      <c r="A54" s="10" t="s">
        <v>35</v>
      </c>
      <c r="B54" s="11">
        <f>'1T'!E54</f>
        <v>11079940947.01</v>
      </c>
      <c r="C54" s="11">
        <f>'2T'!E54</f>
        <v>1849498995.04</v>
      </c>
      <c r="D54" s="11">
        <f>+SUM(B54:C54)</f>
        <v>12929439942.049999</v>
      </c>
    </row>
    <row r="55" spans="1:6" x14ac:dyDescent="0.25">
      <c r="A55" s="10" t="s">
        <v>36</v>
      </c>
      <c r="B55" s="11">
        <f>'1T'!E55</f>
        <v>1275615229.6799998</v>
      </c>
      <c r="C55" s="11">
        <f>'2T'!E55</f>
        <v>1887194724.52</v>
      </c>
      <c r="D55" s="11">
        <f>+SUM(B55:C55)</f>
        <v>3162809954.1999998</v>
      </c>
    </row>
    <row r="56" spans="1:6" ht="30" x14ac:dyDescent="0.25">
      <c r="A56" s="18" t="s">
        <v>37</v>
      </c>
      <c r="B56" s="11">
        <f>'1T'!E56</f>
        <v>928529000</v>
      </c>
      <c r="C56" s="11">
        <f>'2T'!E56</f>
        <v>1345086000</v>
      </c>
      <c r="D56" s="11">
        <f>+SUM(B56:C56)</f>
        <v>2273615000</v>
      </c>
    </row>
    <row r="57" spans="1:6" x14ac:dyDescent="0.25">
      <c r="A57" s="10" t="s">
        <v>40</v>
      </c>
      <c r="B57" s="11">
        <f>'1T'!E57</f>
        <v>934090686.74300385</v>
      </c>
      <c r="C57" s="11">
        <f>'2T'!E57</f>
        <v>879889600.38276815</v>
      </c>
      <c r="D57" s="11">
        <f>+SUM(B57:C57)</f>
        <v>1813980287.125772</v>
      </c>
    </row>
    <row r="58" spans="1:6" ht="15.75" thickBot="1" x14ac:dyDescent="0.3">
      <c r="A58" s="44" t="s">
        <v>39</v>
      </c>
      <c r="B58" s="45">
        <f t="shared" ref="B58:C58" si="7">SUM(B53:B57)</f>
        <v>25035068194.583004</v>
      </c>
      <c r="C58" s="45">
        <f t="shared" si="7"/>
        <v>19516891251.312767</v>
      </c>
      <c r="D58" s="45">
        <f>SUM(D53:D57)</f>
        <v>44551959445.89576</v>
      </c>
      <c r="E58" s="33"/>
    </row>
    <row r="59" spans="1:6" ht="15.75" thickTop="1" x14ac:dyDescent="0.25">
      <c r="A59" s="3" t="s">
        <v>41</v>
      </c>
      <c r="B59" s="26"/>
      <c r="C59" s="26"/>
      <c r="D59" s="26"/>
      <c r="E59" s="26"/>
      <c r="F59" s="26"/>
    </row>
    <row r="60" spans="1:6" x14ac:dyDescent="0.25">
      <c r="A60" s="10"/>
      <c r="B60" s="26"/>
      <c r="C60" s="26"/>
      <c r="D60" s="26"/>
      <c r="E60" s="26"/>
      <c r="F60" s="26"/>
    </row>
    <row r="62" spans="1:6" x14ac:dyDescent="0.25">
      <c r="A62" s="73" t="s">
        <v>42</v>
      </c>
      <c r="B62" s="73"/>
      <c r="C62" s="73"/>
      <c r="D62" s="73"/>
      <c r="E62" s="73"/>
      <c r="F62" s="10"/>
    </row>
    <row r="63" spans="1:6" x14ac:dyDescent="0.25">
      <c r="A63" s="73" t="s">
        <v>43</v>
      </c>
      <c r="B63" s="73"/>
      <c r="C63" s="73"/>
      <c r="D63" s="73"/>
      <c r="E63" s="73"/>
    </row>
    <row r="64" spans="1:6" x14ac:dyDescent="0.25">
      <c r="A64" s="73" t="s">
        <v>33</v>
      </c>
      <c r="B64" s="73"/>
      <c r="C64" s="73"/>
      <c r="D64" s="73"/>
      <c r="E64" s="73"/>
    </row>
    <row r="65" spans="1:6" x14ac:dyDescent="0.25">
      <c r="B65" s="79"/>
      <c r="C65" s="79"/>
      <c r="D65" s="79"/>
      <c r="E65" s="81"/>
      <c r="F65" s="6"/>
    </row>
    <row r="66" spans="1:6" x14ac:dyDescent="0.25">
      <c r="A66" s="27" t="s">
        <v>44</v>
      </c>
      <c r="B66" s="8" t="s">
        <v>15</v>
      </c>
      <c r="C66" s="8" t="s">
        <v>64</v>
      </c>
      <c r="D66" s="8" t="s">
        <v>87</v>
      </c>
      <c r="E66" s="6"/>
    </row>
    <row r="67" spans="1:6" x14ac:dyDescent="0.25">
      <c r="A67" s="39" t="s">
        <v>45</v>
      </c>
      <c r="B67" s="1"/>
      <c r="C67" s="1"/>
      <c r="D67" s="1"/>
      <c r="E67" s="6"/>
    </row>
    <row r="68" spans="1:6" x14ac:dyDescent="0.25">
      <c r="A68" s="40" t="s">
        <v>46</v>
      </c>
      <c r="B68" s="6">
        <f>'1T'!E68</f>
        <v>270576662.05263013</v>
      </c>
      <c r="C68" s="6">
        <f>'2T'!E68</f>
        <v>264389253.47661412</v>
      </c>
      <c r="D68" s="6">
        <f t="shared" ref="D68:D73" si="8">+SUM(B68:C68)</f>
        <v>534965915.52924424</v>
      </c>
      <c r="E68" s="6"/>
    </row>
    <row r="69" spans="1:6" x14ac:dyDescent="0.25">
      <c r="A69" s="40" t="s">
        <v>47</v>
      </c>
      <c r="B69" s="6">
        <f>'1T'!E69</f>
        <v>93488096.173967332</v>
      </c>
      <c r="C69" s="6">
        <f>'2T'!E69</f>
        <v>88390055.140245497</v>
      </c>
      <c r="D69" s="6">
        <f t="shared" si="8"/>
        <v>181878151.31421283</v>
      </c>
      <c r="E69" s="6"/>
    </row>
    <row r="70" spans="1:6" x14ac:dyDescent="0.25">
      <c r="A70" s="30" t="s">
        <v>48</v>
      </c>
      <c r="B70" s="6">
        <f>'1T'!E70</f>
        <v>11183933.653533358</v>
      </c>
      <c r="C70" s="6">
        <f>'2T'!E70</f>
        <v>8425296.8609611709</v>
      </c>
      <c r="D70" s="6">
        <f t="shared" si="8"/>
        <v>19609230.514494531</v>
      </c>
      <c r="E70" s="6"/>
    </row>
    <row r="71" spans="1:6" x14ac:dyDescent="0.25">
      <c r="A71" s="30" t="s">
        <v>49</v>
      </c>
      <c r="B71" s="6">
        <f>'1T'!E71</f>
        <v>40163822.820621938</v>
      </c>
      <c r="C71" s="6">
        <f>'2T'!E71</f>
        <v>9780501.6530558802</v>
      </c>
      <c r="D71" s="6">
        <f t="shared" si="8"/>
        <v>49944324.473677814</v>
      </c>
      <c r="E71" s="6"/>
    </row>
    <row r="72" spans="1:6" x14ac:dyDescent="0.25">
      <c r="A72" s="30" t="s">
        <v>50</v>
      </c>
      <c r="B72" s="6">
        <f>'1T'!E72</f>
        <v>399563314.95639992</v>
      </c>
      <c r="C72" s="6">
        <f>'2T'!E72</f>
        <v>340346532.39219999</v>
      </c>
      <c r="D72" s="6">
        <f t="shared" si="8"/>
        <v>739909847.34859991</v>
      </c>
      <c r="E72" s="6"/>
    </row>
    <row r="73" spans="1:6" x14ac:dyDescent="0.25">
      <c r="A73" s="30" t="s">
        <v>51</v>
      </c>
      <c r="B73" s="6">
        <f>'1T'!E73</f>
        <v>17440543849.889999</v>
      </c>
      <c r="C73" s="6">
        <f>'2T'!E73</f>
        <v>17722120402.98</v>
      </c>
      <c r="D73" s="6">
        <f t="shared" si="8"/>
        <v>35162664252.869995</v>
      </c>
      <c r="E73" s="6"/>
    </row>
    <row r="74" spans="1:6" x14ac:dyDescent="0.25">
      <c r="A74" s="41"/>
      <c r="B74" s="29"/>
      <c r="C74" s="29"/>
      <c r="D74" s="29"/>
      <c r="E74" s="25"/>
    </row>
    <row r="75" spans="1:6" ht="15.75" thickBot="1" x14ac:dyDescent="0.3">
      <c r="A75" s="44" t="s">
        <v>39</v>
      </c>
      <c r="B75" s="46">
        <f>+SUM(B68:B73)</f>
        <v>18255519679.547153</v>
      </c>
      <c r="C75" s="46">
        <f>+SUM(C68:C73)</f>
        <v>18433452042.503075</v>
      </c>
      <c r="D75" s="46">
        <f>+SUM(D68:D73)</f>
        <v>36688971722.050224</v>
      </c>
      <c r="E75" s="25"/>
    </row>
    <row r="76" spans="1:6" ht="15.75" thickTop="1" x14ac:dyDescent="0.25">
      <c r="A76" s="10" t="s">
        <v>52</v>
      </c>
      <c r="B76" s="10"/>
      <c r="C76" s="10"/>
      <c r="D76" s="10"/>
      <c r="E76" s="10"/>
      <c r="F76" s="10"/>
    </row>
    <row r="77" spans="1:6" x14ac:dyDescent="0.25">
      <c r="A77" s="4" t="s">
        <v>41</v>
      </c>
      <c r="B77" s="12"/>
      <c r="C77" s="12"/>
      <c r="D77" s="12"/>
      <c r="E77" s="12"/>
      <c r="F77" s="31"/>
    </row>
    <row r="80" spans="1:6" s="10" customFormat="1" x14ac:dyDescent="0.25">
      <c r="A80" s="73" t="s">
        <v>53</v>
      </c>
      <c r="B80" s="73"/>
      <c r="C80" s="73"/>
      <c r="D80" s="73"/>
      <c r="E80" s="73"/>
      <c r="F80" s="23"/>
    </row>
    <row r="81" spans="1:6" s="10" customFormat="1" x14ac:dyDescent="0.25">
      <c r="A81" s="73" t="s">
        <v>54</v>
      </c>
      <c r="B81" s="73"/>
      <c r="C81" s="73"/>
      <c r="D81" s="73"/>
      <c r="E81" s="73"/>
      <c r="F81" s="23"/>
    </row>
    <row r="82" spans="1:6" s="10" customFormat="1" x14ac:dyDescent="0.25">
      <c r="A82" s="73" t="s">
        <v>33</v>
      </c>
      <c r="B82" s="73"/>
      <c r="C82" s="73"/>
      <c r="D82" s="73"/>
      <c r="E82" s="73"/>
      <c r="F82" s="23"/>
    </row>
    <row r="83" spans="1:6" x14ac:dyDescent="0.25">
      <c r="A83" s="23"/>
      <c r="B83" s="23"/>
      <c r="C83" s="23"/>
      <c r="D83" s="23"/>
      <c r="E83" s="23"/>
      <c r="F83" s="23"/>
    </row>
    <row r="84" spans="1:6" x14ac:dyDescent="0.25">
      <c r="A84" s="27" t="s">
        <v>44</v>
      </c>
      <c r="B84" s="8" t="s">
        <v>15</v>
      </c>
      <c r="C84" s="8" t="s">
        <v>64</v>
      </c>
      <c r="D84" s="8" t="s">
        <v>87</v>
      </c>
      <c r="E84" s="32"/>
    </row>
    <row r="85" spans="1:6" x14ac:dyDescent="0.25">
      <c r="A85" s="10"/>
      <c r="B85" s="10"/>
      <c r="C85" s="10"/>
      <c r="D85" s="10"/>
      <c r="E85" s="23"/>
    </row>
    <row r="86" spans="1:6" x14ac:dyDescent="0.25">
      <c r="A86" s="10" t="s">
        <v>55</v>
      </c>
      <c r="B86" s="29">
        <f>'1T'!E86</f>
        <v>60551228852.964722</v>
      </c>
      <c r="C86" s="29">
        <f>'2T'!E86</f>
        <v>60905516030.167572</v>
      </c>
      <c r="D86" s="29">
        <f>B86</f>
        <v>60551228852.964722</v>
      </c>
      <c r="E86" s="25"/>
    </row>
    <row r="87" spans="1:6" x14ac:dyDescent="0.25">
      <c r="A87" s="10" t="s">
        <v>56</v>
      </c>
      <c r="B87" s="29">
        <f>'1T'!E87</f>
        <v>18609806856.75</v>
      </c>
      <c r="C87" s="29">
        <f>'2T'!E87</f>
        <v>24697768843.529999</v>
      </c>
      <c r="D87" s="29">
        <f>+SUM(B87:C87)</f>
        <v>43307575700.279999</v>
      </c>
      <c r="E87" s="34"/>
    </row>
    <row r="88" spans="1:6" x14ac:dyDescent="0.25">
      <c r="A88" s="10" t="s">
        <v>57</v>
      </c>
      <c r="B88" s="29">
        <f>'1T'!E88</f>
        <v>79161035709.714722</v>
      </c>
      <c r="C88" s="29">
        <f>'2T'!E88</f>
        <v>85603284873.697571</v>
      </c>
      <c r="D88" s="29">
        <f>D86+D87</f>
        <v>103858804553.24472</v>
      </c>
      <c r="E88" s="34"/>
    </row>
    <row r="89" spans="1:6" x14ac:dyDescent="0.25">
      <c r="A89" s="10" t="s">
        <v>58</v>
      </c>
      <c r="B89" s="29">
        <f>'1T'!E89</f>
        <v>18255519679.54715</v>
      </c>
      <c r="C89" s="29">
        <f>'2T'!E89</f>
        <v>18433452042.503075</v>
      </c>
      <c r="D89" s="29">
        <f>+SUM(B89:C89)</f>
        <v>36688971722.050224</v>
      </c>
      <c r="E89" s="34"/>
    </row>
    <row r="90" spans="1:6" x14ac:dyDescent="0.25">
      <c r="A90" s="10" t="s">
        <v>59</v>
      </c>
      <c r="B90" s="29">
        <f>'1T'!E90</f>
        <v>60905516030.167572</v>
      </c>
      <c r="C90" s="29">
        <f>'2T'!E90</f>
        <v>67169832831.194496</v>
      </c>
      <c r="D90" s="35">
        <f>+D88-D89</f>
        <v>67169832831.194496</v>
      </c>
      <c r="E90" s="34"/>
    </row>
    <row r="91" spans="1:6" ht="15.75" thickBot="1" x14ac:dyDescent="0.3">
      <c r="A91" s="47"/>
      <c r="B91" s="47"/>
      <c r="C91" s="47"/>
      <c r="D91" s="47"/>
      <c r="E91" s="23"/>
    </row>
    <row r="92" spans="1:6" ht="15.75" thickTop="1" x14ac:dyDescent="0.25">
      <c r="A92" s="4" t="s">
        <v>41</v>
      </c>
      <c r="B92" s="31"/>
      <c r="C92" s="31"/>
      <c r="D92" s="31"/>
      <c r="E92" s="31"/>
      <c r="F92" s="31"/>
    </row>
    <row r="94" spans="1:6" x14ac:dyDescent="0.25">
      <c r="E94" s="34"/>
    </row>
    <row r="95" spans="1:6" x14ac:dyDescent="0.25">
      <c r="E95" s="34"/>
    </row>
    <row r="96" spans="1:6" x14ac:dyDescent="0.25">
      <c r="A96" t="s">
        <v>98</v>
      </c>
    </row>
  </sheetData>
  <mergeCells count="17">
    <mergeCell ref="A81:E81"/>
    <mergeCell ref="A82:E82"/>
    <mergeCell ref="A62:E62"/>
    <mergeCell ref="A63:E63"/>
    <mergeCell ref="A64:E64"/>
    <mergeCell ref="B65:E65"/>
    <mergeCell ref="A80:E80"/>
    <mergeCell ref="A37:F37"/>
    <mergeCell ref="A40:E40"/>
    <mergeCell ref="A41:E41"/>
    <mergeCell ref="A42:E42"/>
    <mergeCell ref="B43:E43"/>
    <mergeCell ref="A1:F1"/>
    <mergeCell ref="A8:F8"/>
    <mergeCell ref="A9:F9"/>
    <mergeCell ref="A20:A21"/>
    <mergeCell ref="A32:A33"/>
  </mergeCells>
  <pageMargins left="0.7" right="0.7" top="0.75" bottom="0.75" header="0.51180555555555496" footer="0.51180555555555496"/>
  <pageSetup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workbookViewId="0">
      <selection activeCell="B5" sqref="B5"/>
    </sheetView>
  </sheetViews>
  <sheetFormatPr baseColWidth="10" defaultColWidth="9.140625" defaultRowHeight="15" x14ac:dyDescent="0.25"/>
  <cols>
    <col min="1" max="1" width="70.140625"/>
    <col min="2" max="2" width="18"/>
    <col min="3" max="3" width="17.85546875"/>
    <col min="4" max="4" width="16.42578125"/>
    <col min="5" max="5" width="17.85546875"/>
    <col min="6" max="6" width="12.140625"/>
    <col min="7" max="7" width="16.42578125"/>
    <col min="8" max="9" width="11.42578125"/>
    <col min="10" max="10" width="17.85546875"/>
    <col min="11" max="256" width="11.42578125"/>
    <col min="257" max="257" width="56.7109375"/>
    <col min="258" max="258" width="15.85546875"/>
    <col min="259" max="261" width="16.28515625"/>
    <col min="262" max="262" width="12.140625"/>
    <col min="263" max="263" width="16.42578125"/>
    <col min="264" max="265" width="11.42578125"/>
    <col min="266" max="266" width="17.85546875"/>
    <col min="267" max="512" width="11.42578125"/>
    <col min="513" max="513" width="56.7109375"/>
    <col min="514" max="514" width="15.85546875"/>
    <col min="515" max="517" width="16.28515625"/>
    <col min="518" max="518" width="12.140625"/>
    <col min="519" max="519" width="16.42578125"/>
    <col min="520" max="521" width="11.42578125"/>
    <col min="522" max="522" width="17.85546875"/>
    <col min="523" max="768" width="11.42578125"/>
    <col min="769" max="769" width="56.7109375"/>
    <col min="770" max="770" width="15.85546875"/>
    <col min="771" max="773" width="16.28515625"/>
    <col min="774" max="774" width="12.140625"/>
    <col min="775" max="775" width="16.42578125"/>
    <col min="776" max="777" width="11.42578125"/>
    <col min="778" max="778" width="17.85546875"/>
    <col min="779" max="1025" width="11.42578125"/>
  </cols>
  <sheetData>
    <row r="1" spans="1:52" x14ac:dyDescent="0.25">
      <c r="A1" s="73" t="s">
        <v>0</v>
      </c>
      <c r="B1" s="73"/>
      <c r="C1" s="73"/>
      <c r="D1" s="73"/>
      <c r="E1" s="73"/>
      <c r="F1" s="73"/>
    </row>
    <row r="2" spans="1:52" x14ac:dyDescent="0.25">
      <c r="A2" s="2" t="s">
        <v>1</v>
      </c>
      <c r="B2" s="3" t="s">
        <v>2</v>
      </c>
      <c r="C2" s="3"/>
      <c r="D2" s="3"/>
      <c r="E2" s="3"/>
      <c r="F2" s="3"/>
    </row>
    <row r="3" spans="1:52" x14ac:dyDescent="0.25">
      <c r="A3" s="2" t="s">
        <v>65</v>
      </c>
      <c r="B3" s="3" t="s">
        <v>66</v>
      </c>
      <c r="C3" s="3"/>
      <c r="D3" s="3"/>
      <c r="E3" s="3"/>
      <c r="F3" s="3"/>
    </row>
    <row r="4" spans="1:52" x14ac:dyDescent="0.25">
      <c r="A4" s="2" t="s">
        <v>5</v>
      </c>
      <c r="B4" s="3" t="s">
        <v>6</v>
      </c>
      <c r="C4" s="3"/>
      <c r="D4" s="3"/>
      <c r="E4" s="3"/>
      <c r="F4" s="3"/>
    </row>
    <row r="5" spans="1:52" x14ac:dyDescent="0.25">
      <c r="A5" s="2" t="s">
        <v>7</v>
      </c>
      <c r="B5" s="4" t="s">
        <v>100</v>
      </c>
      <c r="C5" s="3"/>
      <c r="D5" s="3"/>
      <c r="E5" s="3"/>
      <c r="F5" s="3"/>
    </row>
    <row r="6" spans="1:52" x14ac:dyDescent="0.25">
      <c r="A6" s="2"/>
      <c r="B6" s="1"/>
      <c r="C6" s="3"/>
      <c r="D6" s="3"/>
      <c r="E6" s="3"/>
      <c r="F6" s="3"/>
    </row>
    <row r="8" spans="1:52" x14ac:dyDescent="0.25">
      <c r="A8" s="73" t="s">
        <v>67</v>
      </c>
      <c r="B8" s="73"/>
      <c r="C8" s="73"/>
      <c r="D8" s="73"/>
      <c r="E8" s="73"/>
      <c r="F8" s="73"/>
    </row>
    <row r="9" spans="1:52" x14ac:dyDescent="0.25">
      <c r="A9" s="73" t="s">
        <v>9</v>
      </c>
      <c r="B9" s="73"/>
      <c r="C9" s="73"/>
      <c r="D9" s="73"/>
      <c r="E9" s="73"/>
      <c r="F9" s="73"/>
    </row>
    <row r="10" spans="1:52" x14ac:dyDescent="0.25">
      <c r="K10" s="6"/>
      <c r="L10" s="6"/>
    </row>
    <row r="11" spans="1:52" x14ac:dyDescent="0.25">
      <c r="A11" s="7" t="s">
        <v>10</v>
      </c>
      <c r="B11" s="8" t="s">
        <v>11</v>
      </c>
      <c r="C11" s="8" t="s">
        <v>15</v>
      </c>
      <c r="D11" s="8" t="s">
        <v>64</v>
      </c>
      <c r="E11" s="8" t="s">
        <v>71</v>
      </c>
      <c r="F11" s="8" t="s">
        <v>88</v>
      </c>
      <c r="K11" s="6"/>
      <c r="L11" s="6"/>
    </row>
    <row r="12" spans="1:52" x14ac:dyDescent="0.25">
      <c r="A12" s="9"/>
      <c r="B12" s="1"/>
      <c r="C12" s="1"/>
      <c r="D12" s="1"/>
      <c r="E12" s="1"/>
      <c r="F12" s="1"/>
      <c r="K12" s="6"/>
      <c r="L12" s="6"/>
    </row>
    <row r="13" spans="1:52" x14ac:dyDescent="0.25">
      <c r="A13" s="4" t="s">
        <v>16</v>
      </c>
      <c r="B13" s="1"/>
      <c r="C13" s="1"/>
      <c r="D13" s="1"/>
      <c r="E13" s="1"/>
      <c r="F13" s="1"/>
      <c r="K13" s="6"/>
      <c r="L13" s="6"/>
    </row>
    <row r="14" spans="1:52" x14ac:dyDescent="0.25">
      <c r="A14" s="10" t="s">
        <v>17</v>
      </c>
      <c r="B14" s="10" t="s">
        <v>18</v>
      </c>
      <c r="C14" s="11">
        <f>'1T'!F14</f>
        <v>1602</v>
      </c>
      <c r="D14" s="11">
        <f>'2T'!F14</f>
        <v>1718</v>
      </c>
      <c r="E14" s="11">
        <f>'3T'!F14</f>
        <v>1560</v>
      </c>
      <c r="F14" s="10">
        <f t="shared" ref="F14:F21" si="0">+SUM(C14:E14)</f>
        <v>4880</v>
      </c>
      <c r="K14" s="6"/>
      <c r="L14" s="6"/>
    </row>
    <row r="15" spans="1:52" x14ac:dyDescent="0.25">
      <c r="A15" s="12"/>
      <c r="B15" s="10" t="s">
        <v>19</v>
      </c>
      <c r="C15" s="11">
        <f>'1T'!F15</f>
        <v>4533</v>
      </c>
      <c r="D15" s="11">
        <f>'2T'!F15</f>
        <v>4858</v>
      </c>
      <c r="E15" s="11">
        <f>'3T'!F15</f>
        <v>4392</v>
      </c>
      <c r="F15" s="10">
        <f t="shared" si="0"/>
        <v>13783</v>
      </c>
      <c r="K15" s="6"/>
      <c r="L15" s="6"/>
    </row>
    <row r="16" spans="1:52" s="13" customFormat="1" x14ac:dyDescent="0.25">
      <c r="A16" s="10" t="s">
        <v>20</v>
      </c>
      <c r="B16" s="10" t="s">
        <v>18</v>
      </c>
      <c r="C16" s="11">
        <f>'1T'!F16</f>
        <v>492</v>
      </c>
      <c r="D16" s="11">
        <f>'2T'!F16</f>
        <v>221</v>
      </c>
      <c r="E16" s="11">
        <f>'3T'!F16</f>
        <v>181</v>
      </c>
      <c r="F16" s="10">
        <f t="shared" si="0"/>
        <v>894</v>
      </c>
      <c r="G16" s="10"/>
      <c r="H16" s="10"/>
      <c r="I16" s="10"/>
      <c r="J16" s="10"/>
      <c r="K16" s="6"/>
      <c r="L16" s="6"/>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12"/>
      <c r="B17" s="10" t="s">
        <v>19</v>
      </c>
      <c r="C17" s="11">
        <f>'1T'!F17</f>
        <v>1622</v>
      </c>
      <c r="D17" s="11">
        <f>'2T'!F17</f>
        <v>699</v>
      </c>
      <c r="E17" s="11">
        <f>'3T'!F17</f>
        <v>568</v>
      </c>
      <c r="F17" s="10">
        <f t="shared" si="0"/>
        <v>2889</v>
      </c>
      <c r="K17" s="6"/>
      <c r="L17" s="6"/>
    </row>
    <row r="18" spans="1:52" s="13" customFormat="1" x14ac:dyDescent="0.25">
      <c r="A18" s="10" t="s">
        <v>21</v>
      </c>
      <c r="B18" s="10" t="s">
        <v>18</v>
      </c>
      <c r="C18" s="11">
        <f>'1T'!F18</f>
        <v>157</v>
      </c>
      <c r="D18" s="11">
        <f>'2T'!F18</f>
        <v>271</v>
      </c>
      <c r="E18" s="11">
        <f>'3T'!F18</f>
        <v>143</v>
      </c>
      <c r="F18" s="10">
        <f t="shared" si="0"/>
        <v>571</v>
      </c>
      <c r="G18" s="10"/>
      <c r="H18" s="10"/>
      <c r="I18" s="10"/>
      <c r="J18" s="10"/>
      <c r="K18" s="6"/>
      <c r="L18" s="6"/>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x14ac:dyDescent="0.25">
      <c r="A19" s="12"/>
      <c r="B19" s="10" t="s">
        <v>19</v>
      </c>
      <c r="C19" s="11">
        <f>'1T'!F19</f>
        <v>491</v>
      </c>
      <c r="D19" s="11">
        <f>'2T'!F19</f>
        <v>860</v>
      </c>
      <c r="E19" s="11">
        <f>'3T'!F19</f>
        <v>484</v>
      </c>
      <c r="F19" s="10">
        <f t="shared" si="0"/>
        <v>1835</v>
      </c>
      <c r="K19" s="6"/>
      <c r="L19" s="6"/>
    </row>
    <row r="20" spans="1:52" s="13" customFormat="1" ht="15" customHeight="1" x14ac:dyDescent="0.25">
      <c r="A20" s="74" t="s">
        <v>22</v>
      </c>
      <c r="B20" s="10" t="s">
        <v>18</v>
      </c>
      <c r="C20" s="11">
        <f>'1T'!F20</f>
        <v>212</v>
      </c>
      <c r="D20" s="11">
        <f>'2T'!F20</f>
        <v>171</v>
      </c>
      <c r="E20" s="11">
        <f>'3T'!F20</f>
        <v>171</v>
      </c>
      <c r="F20" s="10">
        <f t="shared" si="0"/>
        <v>554</v>
      </c>
      <c r="G20" s="6"/>
      <c r="H20" s="10"/>
      <c r="I20" s="10"/>
      <c r="J20" s="10"/>
      <c r="K20" s="6"/>
      <c r="L20" s="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x14ac:dyDescent="0.25">
      <c r="A21" s="74"/>
      <c r="B21" s="10" t="s">
        <v>19</v>
      </c>
      <c r="C21" s="11">
        <f>'1T'!F21</f>
        <v>610</v>
      </c>
      <c r="D21" s="11">
        <f>'2T'!F21</f>
        <v>494</v>
      </c>
      <c r="E21" s="11">
        <f>'3T'!F21</f>
        <v>497</v>
      </c>
      <c r="F21" s="10">
        <f t="shared" si="0"/>
        <v>1601</v>
      </c>
      <c r="G21" s="1"/>
      <c r="K21" s="6"/>
      <c r="L21" s="6"/>
    </row>
    <row r="22" spans="1:52" x14ac:dyDescent="0.25">
      <c r="A22" s="15" t="s">
        <v>23</v>
      </c>
      <c r="B22" s="56" t="s">
        <v>18</v>
      </c>
      <c r="C22" s="57">
        <f t="shared" ref="C22:F23" si="1">+C14+C16+C18+C20</f>
        <v>2463</v>
      </c>
      <c r="D22" s="57">
        <f t="shared" si="1"/>
        <v>2381</v>
      </c>
      <c r="E22" s="57">
        <f t="shared" si="1"/>
        <v>2055</v>
      </c>
      <c r="F22" s="57">
        <f t="shared" si="1"/>
        <v>6899</v>
      </c>
      <c r="G22" s="33"/>
      <c r="K22" s="6"/>
      <c r="L22" s="6"/>
    </row>
    <row r="23" spans="1:52" x14ac:dyDescent="0.25">
      <c r="A23" s="14"/>
      <c r="B23" s="56" t="s">
        <v>19</v>
      </c>
      <c r="C23" s="57">
        <f t="shared" si="1"/>
        <v>7256</v>
      </c>
      <c r="D23" s="57">
        <f t="shared" si="1"/>
        <v>6911</v>
      </c>
      <c r="E23" s="57">
        <f t="shared" si="1"/>
        <v>5941</v>
      </c>
      <c r="F23" s="57">
        <f t="shared" si="1"/>
        <v>20108</v>
      </c>
      <c r="G23" s="33"/>
      <c r="K23" s="6"/>
      <c r="L23" s="6"/>
    </row>
    <row r="24" spans="1:52" x14ac:dyDescent="0.25">
      <c r="A24" s="14"/>
      <c r="B24" s="10"/>
      <c r="C24" s="11"/>
      <c r="D24" s="11"/>
      <c r="E24" s="11"/>
      <c r="F24" s="10"/>
      <c r="G24" s="1"/>
      <c r="K24" s="6"/>
      <c r="L24" s="6"/>
    </row>
    <row r="25" spans="1:52" x14ac:dyDescent="0.25">
      <c r="A25" s="4" t="s">
        <v>24</v>
      </c>
      <c r="B25" s="10"/>
      <c r="C25" s="11"/>
      <c r="D25" s="11"/>
      <c r="E25" s="11"/>
      <c r="F25" s="10"/>
      <c r="G25" s="1"/>
      <c r="K25" s="6"/>
      <c r="L25" s="6"/>
    </row>
    <row r="26" spans="1:52" s="10" customFormat="1" x14ac:dyDescent="0.25">
      <c r="A26" s="10" t="s">
        <v>25</v>
      </c>
      <c r="B26" s="10" t="s">
        <v>18</v>
      </c>
      <c r="C26" s="11">
        <f>'1T'!F26</f>
        <v>1706</v>
      </c>
      <c r="D26" s="11">
        <f>'2T'!F26</f>
        <v>2191</v>
      </c>
      <c r="E26" s="11">
        <f>'3T'!F26</f>
        <v>1379</v>
      </c>
      <c r="F26" s="10">
        <f t="shared" ref="F26:F33" si="2">+SUM(C26:E26)</f>
        <v>5276</v>
      </c>
      <c r="G26" s="1"/>
    </row>
    <row r="27" spans="1:52" x14ac:dyDescent="0.25">
      <c r="A27" s="12"/>
      <c r="B27" s="10" t="s">
        <v>19</v>
      </c>
      <c r="C27" s="11">
        <f>'1T'!F27</f>
        <v>4818</v>
      </c>
      <c r="D27" s="11">
        <f>'2T'!F27</f>
        <v>6298</v>
      </c>
      <c r="E27" s="11">
        <f>'3T'!F27</f>
        <v>3949</v>
      </c>
      <c r="F27" s="10">
        <f t="shared" si="2"/>
        <v>15065</v>
      </c>
      <c r="G27" s="1"/>
      <c r="I27" s="10"/>
      <c r="J27" s="10"/>
      <c r="K27" s="10"/>
    </row>
    <row r="28" spans="1:52" s="16" customFormat="1" x14ac:dyDescent="0.25">
      <c r="A28" s="10" t="s">
        <v>26</v>
      </c>
      <c r="B28" s="10" t="s">
        <v>18</v>
      </c>
      <c r="C28" s="11">
        <f>'1T'!F28</f>
        <v>762</v>
      </c>
      <c r="D28" s="11">
        <f>'2T'!F28</f>
        <v>189</v>
      </c>
      <c r="E28" s="11">
        <f>'3T'!F28</f>
        <v>181</v>
      </c>
      <c r="F28" s="10">
        <f t="shared" si="2"/>
        <v>1132</v>
      </c>
      <c r="G28" s="1"/>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row>
    <row r="29" spans="1:52" x14ac:dyDescent="0.25">
      <c r="A29" s="10"/>
      <c r="B29" s="10" t="s">
        <v>19</v>
      </c>
      <c r="C29" s="11">
        <f>'1T'!F29</f>
        <v>2519</v>
      </c>
      <c r="D29" s="11">
        <f>'2T'!F29</f>
        <v>594</v>
      </c>
      <c r="E29" s="11">
        <f>'3T'!F29</f>
        <v>534</v>
      </c>
      <c r="F29" s="10">
        <f t="shared" si="2"/>
        <v>3647</v>
      </c>
      <c r="G29" s="1"/>
      <c r="I29" s="10"/>
      <c r="J29" s="10"/>
      <c r="K29" s="10"/>
    </row>
    <row r="30" spans="1:52" s="16" customFormat="1" x14ac:dyDescent="0.25">
      <c r="A30" s="10" t="s">
        <v>27</v>
      </c>
      <c r="B30" s="10" t="s">
        <v>18</v>
      </c>
      <c r="C30" s="11">
        <f>'1T'!F30</f>
        <v>148</v>
      </c>
      <c r="D30" s="11">
        <f>'2T'!F30</f>
        <v>197</v>
      </c>
      <c r="E30" s="11">
        <f>'3T'!F30</f>
        <v>222</v>
      </c>
      <c r="F30" s="10">
        <f t="shared" si="2"/>
        <v>567</v>
      </c>
      <c r="G30" s="1"/>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10"/>
      <c r="B31" s="10" t="s">
        <v>19</v>
      </c>
      <c r="C31" s="11">
        <f>'1T'!F31</f>
        <v>454</v>
      </c>
      <c r="D31" s="11">
        <f>'2T'!F31</f>
        <v>626</v>
      </c>
      <c r="E31" s="11">
        <f>'3T'!F31</f>
        <v>735</v>
      </c>
      <c r="F31" s="10">
        <f t="shared" si="2"/>
        <v>1815</v>
      </c>
      <c r="G31" s="1"/>
      <c r="I31" s="10"/>
      <c r="J31" s="10"/>
      <c r="K31" s="10"/>
    </row>
    <row r="32" spans="1:52" s="16" customFormat="1" ht="15" customHeight="1" x14ac:dyDescent="0.25">
      <c r="A32" s="74" t="s">
        <v>28</v>
      </c>
      <c r="B32" s="10" t="s">
        <v>18</v>
      </c>
      <c r="C32" s="11">
        <f>'1T'!F32</f>
        <v>172</v>
      </c>
      <c r="D32" s="11">
        <f>'2T'!F32</f>
        <v>247</v>
      </c>
      <c r="E32" s="11">
        <f>'3T'!F32</f>
        <v>157</v>
      </c>
      <c r="F32" s="10">
        <f t="shared" si="2"/>
        <v>576</v>
      </c>
      <c r="G32" s="1"/>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x14ac:dyDescent="0.25">
      <c r="A33" s="74"/>
      <c r="B33" s="10" t="s">
        <v>19</v>
      </c>
      <c r="C33" s="11">
        <f>'1T'!F33</f>
        <v>498</v>
      </c>
      <c r="D33" s="11">
        <f>'2T'!F33</f>
        <v>720</v>
      </c>
      <c r="E33" s="11">
        <f>'3T'!F33</f>
        <v>488</v>
      </c>
      <c r="F33" s="10">
        <f t="shared" si="2"/>
        <v>1706</v>
      </c>
      <c r="G33" s="1"/>
      <c r="H33" s="10"/>
    </row>
    <row r="34" spans="1:52" x14ac:dyDescent="0.25">
      <c r="A34" s="15" t="s">
        <v>29</v>
      </c>
      <c r="B34" s="56" t="s">
        <v>18</v>
      </c>
      <c r="C34" s="57">
        <f t="shared" ref="C34:F35" si="3">+C26+C28+C30+C32</f>
        <v>2788</v>
      </c>
      <c r="D34" s="57">
        <f t="shared" si="3"/>
        <v>2824</v>
      </c>
      <c r="E34" s="57">
        <f t="shared" si="3"/>
        <v>1939</v>
      </c>
      <c r="F34" s="57">
        <f t="shared" si="3"/>
        <v>7551</v>
      </c>
      <c r="G34" s="33"/>
      <c r="H34" s="10"/>
    </row>
    <row r="35" spans="1:52" x14ac:dyDescent="0.25">
      <c r="A35" s="14"/>
      <c r="B35" s="56" t="s">
        <v>19</v>
      </c>
      <c r="C35" s="57">
        <f t="shared" si="3"/>
        <v>8289</v>
      </c>
      <c r="D35" s="57">
        <f t="shared" si="3"/>
        <v>8238</v>
      </c>
      <c r="E35" s="57">
        <f t="shared" si="3"/>
        <v>5706</v>
      </c>
      <c r="F35" s="57">
        <f t="shared" si="3"/>
        <v>22233</v>
      </c>
      <c r="G35" s="33"/>
      <c r="H35" s="10"/>
    </row>
    <row r="36" spans="1:52" ht="15.75" thickBot="1" x14ac:dyDescent="0.3">
      <c r="A36" s="44"/>
      <c r="B36" s="44"/>
      <c r="C36" s="44"/>
      <c r="D36" s="44"/>
      <c r="E36" s="44"/>
      <c r="F36" s="44"/>
    </row>
    <row r="37" spans="1:52" ht="15.75" thickTop="1" x14ac:dyDescent="0.25">
      <c r="A37" s="80" t="s">
        <v>72</v>
      </c>
      <c r="B37" s="80"/>
      <c r="C37" s="80"/>
      <c r="D37" s="80"/>
      <c r="E37" s="80"/>
      <c r="F37" s="80"/>
    </row>
    <row r="38" spans="1:52" x14ac:dyDescent="0.25">
      <c r="A38" s="75"/>
      <c r="B38" s="75"/>
      <c r="C38" s="75"/>
      <c r="D38" s="75"/>
      <c r="E38" s="75"/>
      <c r="F38" s="75"/>
      <c r="G38" t="s">
        <v>97</v>
      </c>
    </row>
    <row r="39" spans="1:52" s="10" customFormat="1" x14ac:dyDescent="0.25"/>
    <row r="40" spans="1:52" x14ac:dyDescent="0.25">
      <c r="A40" s="73" t="s">
        <v>73</v>
      </c>
      <c r="B40" s="73"/>
      <c r="C40" s="73"/>
      <c r="D40" s="73"/>
      <c r="E40" s="73"/>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25">
      <c r="A41" s="73" t="s">
        <v>32</v>
      </c>
      <c r="B41" s="73"/>
      <c r="C41" s="73"/>
      <c r="D41" s="73"/>
      <c r="E41" s="73"/>
    </row>
    <row r="42" spans="1:52" x14ac:dyDescent="0.25">
      <c r="A42" s="73" t="s">
        <v>74</v>
      </c>
      <c r="B42" s="73"/>
      <c r="C42" s="73"/>
      <c r="D42" s="73"/>
      <c r="E42" s="73"/>
    </row>
    <row r="43" spans="1:52" x14ac:dyDescent="0.25">
      <c r="B43" s="76"/>
      <c r="C43" s="76"/>
      <c r="D43" s="76"/>
      <c r="E43" s="76"/>
      <c r="F43" s="3"/>
    </row>
    <row r="44" spans="1:52" x14ac:dyDescent="0.25">
      <c r="A44" s="7" t="s">
        <v>10</v>
      </c>
      <c r="B44" s="8" t="s">
        <v>15</v>
      </c>
      <c r="C44" s="8" t="s">
        <v>64</v>
      </c>
      <c r="D44" s="8" t="s">
        <v>71</v>
      </c>
      <c r="E44" s="8" t="s">
        <v>88</v>
      </c>
      <c r="F44" s="3"/>
    </row>
    <row r="45" spans="1:52" x14ac:dyDescent="0.25">
      <c r="A45" s="4" t="s">
        <v>16</v>
      </c>
      <c r="B45" s="10"/>
      <c r="C45" s="10"/>
      <c r="D45" s="10"/>
      <c r="E45" s="10"/>
      <c r="F45" s="3"/>
    </row>
    <row r="46" spans="1:52" x14ac:dyDescent="0.25">
      <c r="A46" s="10" t="s">
        <v>34</v>
      </c>
      <c r="B46" s="11">
        <f>'1T'!E46</f>
        <v>10235696723.049999</v>
      </c>
      <c r="C46" s="11">
        <f>'2T'!E46</f>
        <v>10737831711.880001</v>
      </c>
      <c r="D46" s="11">
        <f>'3T'!E46</f>
        <v>10264780842.73</v>
      </c>
      <c r="E46" s="10">
        <f t="shared" ref="E46:E50" si="4">SUM(B46:D46)</f>
        <v>31238309277.66</v>
      </c>
      <c r="F46" s="3"/>
    </row>
    <row r="47" spans="1:52" x14ac:dyDescent="0.25">
      <c r="A47" s="10" t="s">
        <v>35</v>
      </c>
      <c r="B47" s="11">
        <f>'1T'!E47</f>
        <v>7181302663.8000002</v>
      </c>
      <c r="C47" s="11">
        <f>'2T'!E47</f>
        <v>2426861918.1600003</v>
      </c>
      <c r="D47" s="11">
        <f>'3T'!E47</f>
        <v>1693398575.6799998</v>
      </c>
      <c r="E47" s="10">
        <f t="shared" si="4"/>
        <v>11301563157.640001</v>
      </c>
      <c r="F47" s="3"/>
    </row>
    <row r="48" spans="1:52" x14ac:dyDescent="0.25">
      <c r="A48" s="10" t="s">
        <v>36</v>
      </c>
      <c r="B48" s="11">
        <f>'1T'!E48</f>
        <v>1352280320.6500001</v>
      </c>
      <c r="C48" s="11">
        <f>'2T'!E48</f>
        <v>2876081942.6999998</v>
      </c>
      <c r="D48" s="11">
        <f>'3T'!E48</f>
        <v>1327393420.4299998</v>
      </c>
      <c r="E48" s="10">
        <f t="shared" si="4"/>
        <v>5555755683.7799997</v>
      </c>
      <c r="F48" s="3"/>
    </row>
    <row r="49" spans="1:6" x14ac:dyDescent="0.25">
      <c r="A49" s="10" t="s">
        <v>37</v>
      </c>
      <c r="B49" s="11">
        <f>'1T'!E49</f>
        <v>1178448000</v>
      </c>
      <c r="C49" s="11">
        <f>'2T'!E49</f>
        <v>927764000</v>
      </c>
      <c r="D49" s="11">
        <f>'3T'!E49</f>
        <v>976973000</v>
      </c>
      <c r="E49" s="10">
        <f t="shared" si="4"/>
        <v>3083185000</v>
      </c>
      <c r="F49" s="3"/>
    </row>
    <row r="50" spans="1:6" x14ac:dyDescent="0.25">
      <c r="A50" s="10" t="s">
        <v>38</v>
      </c>
      <c r="B50" s="11">
        <f>'1T'!E50</f>
        <v>814975829.65715265</v>
      </c>
      <c r="C50" s="11">
        <f>'2T'!E50</f>
        <v>711331639.52307665</v>
      </c>
      <c r="D50" s="11">
        <f>'3T'!E50</f>
        <v>651713745.93573451</v>
      </c>
      <c r="E50" s="10">
        <f t="shared" si="4"/>
        <v>2178021215.1159639</v>
      </c>
      <c r="F50" s="3"/>
    </row>
    <row r="51" spans="1:6" ht="15.75" thickBot="1" x14ac:dyDescent="0.3">
      <c r="A51" s="50" t="s">
        <v>39</v>
      </c>
      <c r="B51" s="71">
        <f>SUM(B46:B50)</f>
        <v>20762703537.157154</v>
      </c>
      <c r="C51" s="71">
        <f t="shared" ref="C51:E51" si="5">SUM(C46:C50)</f>
        <v>17679871212.263077</v>
      </c>
      <c r="D51" s="71">
        <f t="shared" si="5"/>
        <v>14914259584.775734</v>
      </c>
      <c r="E51" s="71">
        <f t="shared" si="5"/>
        <v>53356834334.195969</v>
      </c>
      <c r="F51" s="69"/>
    </row>
    <row r="52" spans="1:6" x14ac:dyDescent="0.25">
      <c r="A52" s="4" t="s">
        <v>24</v>
      </c>
      <c r="C52" s="11"/>
      <c r="D52" s="11"/>
      <c r="E52" s="10"/>
      <c r="F52" s="3"/>
    </row>
    <row r="53" spans="1:6" x14ac:dyDescent="0.25">
      <c r="A53" s="10" t="s">
        <v>34</v>
      </c>
      <c r="B53" s="11">
        <f>'1T'!E53</f>
        <v>10816892331.15</v>
      </c>
      <c r="C53" s="11">
        <f>'2T'!E53</f>
        <v>13555221931.369999</v>
      </c>
      <c r="D53" s="11">
        <f>'3T'!E53</f>
        <v>8510179000</v>
      </c>
      <c r="E53" s="10">
        <f t="shared" ref="E53:E58" si="6">SUM(B53:D53)</f>
        <v>32882293262.519997</v>
      </c>
      <c r="F53" s="3"/>
    </row>
    <row r="54" spans="1:6" x14ac:dyDescent="0.25">
      <c r="A54" s="10" t="s">
        <v>35</v>
      </c>
      <c r="B54" s="11">
        <f>'1T'!E54</f>
        <v>11079940947.01</v>
      </c>
      <c r="C54" s="11">
        <f>'2T'!E54</f>
        <v>1849498995.04</v>
      </c>
      <c r="D54" s="11">
        <f>'3T'!E54</f>
        <v>1869548139.8499999</v>
      </c>
      <c r="E54" s="10">
        <f t="shared" si="6"/>
        <v>14798988081.9</v>
      </c>
      <c r="F54" s="3"/>
    </row>
    <row r="55" spans="1:6" x14ac:dyDescent="0.25">
      <c r="A55" s="10" t="s">
        <v>36</v>
      </c>
      <c r="B55" s="11">
        <f>'1T'!E55</f>
        <v>1275615229.6799998</v>
      </c>
      <c r="C55" s="11">
        <f>'2T'!E55</f>
        <v>1887194724.52</v>
      </c>
      <c r="D55" s="11">
        <f>'3T'!E55</f>
        <v>2413879389.5099998</v>
      </c>
      <c r="E55" s="10">
        <f t="shared" si="6"/>
        <v>5576689343.7099991</v>
      </c>
      <c r="F55" s="3"/>
    </row>
    <row r="56" spans="1:6" x14ac:dyDescent="0.25">
      <c r="A56" s="10" t="s">
        <v>37</v>
      </c>
      <c r="B56" s="11">
        <f>'1T'!E56</f>
        <v>928529000</v>
      </c>
      <c r="C56" s="11">
        <f>'2T'!E56</f>
        <v>1345086000</v>
      </c>
      <c r="D56" s="11">
        <f>'3T'!E56</f>
        <v>848836000</v>
      </c>
      <c r="E56" s="10">
        <f t="shared" si="6"/>
        <v>3122451000</v>
      </c>
      <c r="F56" s="3"/>
    </row>
    <row r="57" spans="1:6" x14ac:dyDescent="0.25">
      <c r="A57" s="10" t="s">
        <v>40</v>
      </c>
      <c r="B57" s="11">
        <f>'1T'!E57</f>
        <v>934090686.74300385</v>
      </c>
      <c r="C57" s="11">
        <f>'2T'!E57</f>
        <v>879889600.38276815</v>
      </c>
      <c r="D57" s="11">
        <f>'3T'!E57</f>
        <v>621470594.71274745</v>
      </c>
      <c r="E57" s="10">
        <f t="shared" si="6"/>
        <v>2435450881.8385196</v>
      </c>
      <c r="F57" s="3"/>
    </row>
    <row r="58" spans="1:6" x14ac:dyDescent="0.25">
      <c r="A58" s="16" t="s">
        <v>39</v>
      </c>
      <c r="B58" s="16">
        <f>SUM(B53:B57)</f>
        <v>25035068194.583004</v>
      </c>
      <c r="C58" s="16">
        <f>SUM(C53:C57)</f>
        <v>19516891251.312767</v>
      </c>
      <c r="D58" s="16">
        <f>SUM(D53:D57)</f>
        <v>14263913124.072748</v>
      </c>
      <c r="E58" s="72">
        <f t="shared" si="6"/>
        <v>58815872569.968513</v>
      </c>
      <c r="F58" s="69"/>
    </row>
    <row r="59" spans="1:6" x14ac:dyDescent="0.25">
      <c r="A59" s="36" t="s">
        <v>72</v>
      </c>
      <c r="B59" s="36"/>
      <c r="C59" s="36"/>
      <c r="D59" s="36"/>
      <c r="E59" s="36"/>
      <c r="F59" s="70"/>
    </row>
    <row r="60" spans="1:6" x14ac:dyDescent="0.25">
      <c r="A60" s="12"/>
      <c r="B60" s="54"/>
      <c r="C60" s="54"/>
      <c r="D60" s="54"/>
      <c r="E60" s="54"/>
      <c r="F60" s="54"/>
    </row>
    <row r="61" spans="1:6" x14ac:dyDescent="0.25">
      <c r="B61" s="55"/>
      <c r="C61" s="55"/>
      <c r="D61" s="55"/>
      <c r="E61" s="55"/>
      <c r="F61" s="55"/>
    </row>
    <row r="62" spans="1:6" x14ac:dyDescent="0.25">
      <c r="A62" s="73" t="s">
        <v>75</v>
      </c>
      <c r="B62" s="73"/>
      <c r="C62" s="73"/>
      <c r="D62" s="73"/>
      <c r="E62" s="73"/>
    </row>
    <row r="63" spans="1:6" x14ac:dyDescent="0.25">
      <c r="A63" s="73" t="s">
        <v>43</v>
      </c>
      <c r="B63" s="73"/>
      <c r="C63" s="73"/>
      <c r="D63" s="73"/>
      <c r="E63" s="73"/>
    </row>
    <row r="64" spans="1:6" x14ac:dyDescent="0.25">
      <c r="A64" s="73" t="s">
        <v>74</v>
      </c>
      <c r="B64" s="73"/>
      <c r="C64" s="73"/>
      <c r="D64" s="73"/>
      <c r="E64" s="73"/>
    </row>
    <row r="65" spans="1:7" x14ac:dyDescent="0.25">
      <c r="B65" s="79"/>
      <c r="C65" s="79"/>
      <c r="D65" s="79"/>
      <c r="E65" s="79"/>
    </row>
    <row r="66" spans="1:7" x14ac:dyDescent="0.25">
      <c r="A66" s="8" t="s">
        <v>44</v>
      </c>
      <c r="B66" s="8" t="s">
        <v>15</v>
      </c>
      <c r="C66" s="8" t="s">
        <v>64</v>
      </c>
      <c r="D66" s="8" t="s">
        <v>71</v>
      </c>
      <c r="E66" s="8" t="s">
        <v>88</v>
      </c>
    </row>
    <row r="67" spans="1:7" x14ac:dyDescent="0.25">
      <c r="A67" s="19" t="s">
        <v>45</v>
      </c>
    </row>
    <row r="68" spans="1:7" x14ac:dyDescent="0.25">
      <c r="A68" s="12" t="s">
        <v>46</v>
      </c>
      <c r="B68" s="10">
        <f>'1T'!E68</f>
        <v>270576662.05263013</v>
      </c>
      <c r="C68" s="10">
        <f>'2T'!E68</f>
        <v>264389253.47661412</v>
      </c>
      <c r="D68" s="10">
        <f>'3T'!E68</f>
        <v>206517450.44849324</v>
      </c>
      <c r="E68" s="10">
        <f t="shared" ref="E68:E73" si="7">SUM(B68:D68)</f>
        <v>741483365.97773743</v>
      </c>
      <c r="G68" s="66"/>
    </row>
    <row r="69" spans="1:7" x14ac:dyDescent="0.25">
      <c r="A69" s="12" t="s">
        <v>47</v>
      </c>
      <c r="B69" s="10">
        <f>'1T'!E69</f>
        <v>93488096.173967332</v>
      </c>
      <c r="C69" s="10">
        <f>'2T'!E69</f>
        <v>88390055.140245497</v>
      </c>
      <c r="D69" s="10">
        <f>'3T'!E69</f>
        <v>135828575.48661479</v>
      </c>
      <c r="E69" s="10">
        <f t="shared" si="7"/>
        <v>317706726.80082762</v>
      </c>
    </row>
    <row r="70" spans="1:7" x14ac:dyDescent="0.25">
      <c r="A70" s="12" t="s">
        <v>48</v>
      </c>
      <c r="B70" s="10">
        <f>'1T'!E70</f>
        <v>11183933.653533358</v>
      </c>
      <c r="C70" s="10">
        <f>'2T'!E70</f>
        <v>8425296.8609611709</v>
      </c>
      <c r="D70" s="10">
        <f>'3T'!E70</f>
        <v>11560922.365040272</v>
      </c>
      <c r="E70" s="10">
        <f t="shared" si="7"/>
        <v>31170152.879534803</v>
      </c>
    </row>
    <row r="71" spans="1:7" x14ac:dyDescent="0.25">
      <c r="A71" s="12" t="s">
        <v>49</v>
      </c>
      <c r="B71" s="10">
        <f>'1T'!E71</f>
        <v>40163822.820621938</v>
      </c>
      <c r="C71" s="10">
        <f>'2T'!E71</f>
        <v>9780501.6530558802</v>
      </c>
      <c r="D71" s="10">
        <f>'3T'!E71</f>
        <v>12686055.111186158</v>
      </c>
      <c r="E71" s="10">
        <f t="shared" si="7"/>
        <v>62630379.584863976</v>
      </c>
      <c r="F71" s="10"/>
      <c r="G71" s="66"/>
    </row>
    <row r="72" spans="1:7" x14ac:dyDescent="0.25">
      <c r="A72" s="12" t="s">
        <v>50</v>
      </c>
      <c r="B72" s="10">
        <f>'1T'!E72</f>
        <v>399563314.95639992</v>
      </c>
      <c r="C72" s="10">
        <f>'2T'!E72</f>
        <v>340346532.39219999</v>
      </c>
      <c r="D72" s="10">
        <f>'3T'!E72</f>
        <v>285120742.5244</v>
      </c>
      <c r="E72" s="10">
        <f t="shared" si="7"/>
        <v>1025030589.8729999</v>
      </c>
    </row>
    <row r="73" spans="1:7" x14ac:dyDescent="0.25">
      <c r="A73" s="12" t="s">
        <v>51</v>
      </c>
      <c r="B73" s="10">
        <f>'1T'!E73</f>
        <v>17440543849.889999</v>
      </c>
      <c r="C73" s="10">
        <f>'2T'!E73</f>
        <v>17722120402.98</v>
      </c>
      <c r="D73" s="10">
        <f>'3T'!E73</f>
        <v>16192002899.189999</v>
      </c>
      <c r="E73" s="10">
        <f t="shared" si="7"/>
        <v>51354667152.059998</v>
      </c>
    </row>
    <row r="74" spans="1:7" x14ac:dyDescent="0.25">
      <c r="A74" s="10"/>
      <c r="B74" s="11"/>
      <c r="C74" s="11"/>
      <c r="D74" s="11"/>
      <c r="E74" s="10"/>
      <c r="F74" s="10"/>
    </row>
    <row r="75" spans="1:7" ht="15.75" thickBot="1" x14ac:dyDescent="0.3">
      <c r="A75" s="44" t="s">
        <v>39</v>
      </c>
      <c r="B75" s="45">
        <f>SUM(B68:B73)</f>
        <v>18255519679.547153</v>
      </c>
      <c r="C75" s="45">
        <f>SUM(C68:C73)</f>
        <v>18433452042.503075</v>
      </c>
      <c r="D75" s="45">
        <f>SUM(D68:D73)</f>
        <v>16843716645.125732</v>
      </c>
      <c r="E75" s="45">
        <f>SUM(E68:E73)</f>
        <v>53532688367.175964</v>
      </c>
      <c r="F75" s="10"/>
    </row>
    <row r="76" spans="1:7" ht="15.75" thickTop="1" x14ac:dyDescent="0.25">
      <c r="A76" s="10" t="s">
        <v>52</v>
      </c>
      <c r="B76" s="10"/>
      <c r="C76" s="10"/>
      <c r="D76" s="10"/>
    </row>
    <row r="77" spans="1:7" x14ac:dyDescent="0.25">
      <c r="A77" s="80" t="s">
        <v>80</v>
      </c>
      <c r="B77" s="80"/>
      <c r="C77" s="80"/>
      <c r="D77" s="80"/>
      <c r="E77" s="80"/>
      <c r="F77" s="80"/>
    </row>
    <row r="78" spans="1:7" x14ac:dyDescent="0.25">
      <c r="A78" s="10"/>
      <c r="B78" s="12"/>
      <c r="C78" s="12"/>
      <c r="D78" s="12"/>
      <c r="E78" s="12"/>
      <c r="F78" s="12"/>
    </row>
    <row r="79" spans="1:7" x14ac:dyDescent="0.25">
      <c r="A79" s="10"/>
      <c r="B79" s="12"/>
      <c r="C79" s="12"/>
      <c r="D79" s="12"/>
      <c r="E79" s="12"/>
      <c r="F79" s="12"/>
    </row>
    <row r="80" spans="1:7" x14ac:dyDescent="0.25">
      <c r="A80" s="73" t="s">
        <v>78</v>
      </c>
      <c r="B80" s="73"/>
      <c r="C80" s="73"/>
      <c r="D80" s="73"/>
      <c r="E80" s="73"/>
      <c r="F80" s="10"/>
    </row>
    <row r="81" spans="1:6" x14ac:dyDescent="0.25">
      <c r="A81" s="73" t="s">
        <v>54</v>
      </c>
      <c r="B81" s="73"/>
      <c r="C81" s="73"/>
      <c r="D81" s="73"/>
      <c r="E81" s="73"/>
      <c r="F81" s="10"/>
    </row>
    <row r="82" spans="1:6" x14ac:dyDescent="0.25">
      <c r="A82" s="73" t="s">
        <v>33</v>
      </c>
      <c r="B82" s="73"/>
      <c r="C82" s="73"/>
      <c r="D82" s="73"/>
      <c r="E82" s="73"/>
      <c r="F82" s="10"/>
    </row>
    <row r="83" spans="1:6" x14ac:dyDescent="0.25">
      <c r="A83" s="10"/>
      <c r="B83" s="10"/>
      <c r="C83" s="10"/>
      <c r="D83" s="10"/>
      <c r="E83" s="10"/>
      <c r="F83" s="10"/>
    </row>
    <row r="84" spans="1:6" x14ac:dyDescent="0.25">
      <c r="A84" s="27" t="s">
        <v>44</v>
      </c>
      <c r="B84" s="27" t="s">
        <v>15</v>
      </c>
      <c r="C84" s="27" t="s">
        <v>64</v>
      </c>
      <c r="D84" s="27" t="s">
        <v>71</v>
      </c>
      <c r="E84" s="27" t="s">
        <v>88</v>
      </c>
      <c r="F84" s="10"/>
    </row>
    <row r="85" spans="1:6" x14ac:dyDescent="0.25">
      <c r="A85" s="10"/>
      <c r="B85" s="10"/>
      <c r="C85" s="10"/>
      <c r="D85" s="10"/>
      <c r="E85" s="10"/>
      <c r="F85" s="10"/>
    </row>
    <row r="86" spans="1:6" x14ac:dyDescent="0.25">
      <c r="A86" s="10" t="s">
        <v>79</v>
      </c>
      <c r="B86" s="10">
        <f>'1T'!E86</f>
        <v>60551228852.964722</v>
      </c>
      <c r="C86" s="10">
        <f>'2T'!E86</f>
        <v>60905516030.167572</v>
      </c>
      <c r="D86" s="10">
        <f>'3T'!E86</f>
        <v>67169832831.194496</v>
      </c>
      <c r="E86" s="10">
        <f>+B86</f>
        <v>60551228852.964722</v>
      </c>
      <c r="F86" s="10"/>
    </row>
    <row r="87" spans="1:6" x14ac:dyDescent="0.25">
      <c r="A87" s="10" t="s">
        <v>56</v>
      </c>
      <c r="B87" s="10">
        <f>'1T'!E87</f>
        <v>18609806856.75</v>
      </c>
      <c r="C87" s="10">
        <f>'2T'!E87</f>
        <v>24697768843.529999</v>
      </c>
      <c r="D87" s="10">
        <f>'3T'!E87</f>
        <v>24445544905.699997</v>
      </c>
      <c r="E87" s="10">
        <f>+SUM(B87:D87)</f>
        <v>67753120605.979996</v>
      </c>
      <c r="F87" s="10"/>
    </row>
    <row r="88" spans="1:6" x14ac:dyDescent="0.25">
      <c r="A88" s="10" t="s">
        <v>57</v>
      </c>
      <c r="B88" s="10">
        <f>'1T'!E88</f>
        <v>79161035709.714722</v>
      </c>
      <c r="C88" s="10">
        <f>'2T'!E88</f>
        <v>85603284873.697571</v>
      </c>
      <c r="D88" s="10">
        <f>'3T'!E88</f>
        <v>91615377736.894501</v>
      </c>
      <c r="E88" s="10">
        <f>SUM(E86:E87)</f>
        <v>128304349458.94472</v>
      </c>
      <c r="F88" s="10"/>
    </row>
    <row r="89" spans="1:6" x14ac:dyDescent="0.25">
      <c r="A89" s="10" t="s">
        <v>58</v>
      </c>
      <c r="B89" s="10">
        <f>'1T'!E89</f>
        <v>18255519679.54715</v>
      </c>
      <c r="C89" s="10">
        <f>'2T'!E89</f>
        <v>18433452042.503075</v>
      </c>
      <c r="D89" s="10">
        <f>'3T'!E89</f>
        <v>16843716645.125732</v>
      </c>
      <c r="E89" s="10">
        <f>+SUM(B89:D89)</f>
        <v>53532688367.175957</v>
      </c>
      <c r="F89" s="10"/>
    </row>
    <row r="90" spans="1:6" x14ac:dyDescent="0.25">
      <c r="A90" s="10" t="s">
        <v>59</v>
      </c>
      <c r="B90" s="10">
        <f>'1T'!E90</f>
        <v>60905516030.167572</v>
      </c>
      <c r="C90" s="10">
        <f>'2T'!E90</f>
        <v>67169832831.194496</v>
      </c>
      <c r="D90" s="10">
        <f>'3T'!E90</f>
        <v>74771661091.768768</v>
      </c>
      <c r="E90" s="10">
        <f>+E88-E89</f>
        <v>74771661091.768768</v>
      </c>
      <c r="F90" s="10"/>
    </row>
    <row r="91" spans="1:6" ht="15.75" thickBot="1" x14ac:dyDescent="0.3">
      <c r="A91" s="44"/>
      <c r="B91" s="44"/>
      <c r="C91" s="44"/>
      <c r="D91" s="44"/>
      <c r="E91" s="44"/>
      <c r="F91" s="10"/>
    </row>
    <row r="92" spans="1:6" ht="15.75" thickTop="1" x14ac:dyDescent="0.25">
      <c r="A92" s="80" t="s">
        <v>80</v>
      </c>
      <c r="B92" s="80"/>
      <c r="C92" s="80"/>
      <c r="D92" s="80"/>
      <c r="E92" s="80"/>
      <c r="F92" s="80"/>
    </row>
    <row r="93" spans="1:6" x14ac:dyDescent="0.25">
      <c r="A93" s="75"/>
      <c r="B93" s="75"/>
      <c r="C93" s="75"/>
      <c r="D93" s="75"/>
      <c r="E93" s="75"/>
      <c r="F93" s="75"/>
    </row>
    <row r="95" spans="1:6" x14ac:dyDescent="0.25">
      <c r="A95" t="s">
        <v>98</v>
      </c>
    </row>
  </sheetData>
  <mergeCells count="21">
    <mergeCell ref="A93:F93"/>
    <mergeCell ref="A77:F77"/>
    <mergeCell ref="A80:E80"/>
    <mergeCell ref="A81:E81"/>
    <mergeCell ref="A82:E82"/>
    <mergeCell ref="A92:F92"/>
    <mergeCell ref="B43:E43"/>
    <mergeCell ref="A62:E62"/>
    <mergeCell ref="A63:E63"/>
    <mergeCell ref="A64:E64"/>
    <mergeCell ref="B65:E65"/>
    <mergeCell ref="A37:F37"/>
    <mergeCell ref="A38:F38"/>
    <mergeCell ref="A40:E40"/>
    <mergeCell ref="A41:E41"/>
    <mergeCell ref="A42:E42"/>
    <mergeCell ref="A1:F1"/>
    <mergeCell ref="A8:F8"/>
    <mergeCell ref="A9:F9"/>
    <mergeCell ref="A20:A21"/>
    <mergeCell ref="A32:A33"/>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tabSelected="1" workbookViewId="0">
      <selection activeCell="D7" sqref="D7"/>
    </sheetView>
  </sheetViews>
  <sheetFormatPr baseColWidth="10" defaultColWidth="9.140625" defaultRowHeight="15" x14ac:dyDescent="0.25"/>
  <cols>
    <col min="1" max="1" width="70.140625"/>
    <col min="2" max="2" width="18.140625"/>
    <col min="3" max="3" width="17.42578125"/>
    <col min="4" max="4" width="18"/>
    <col min="5" max="5" width="17.7109375"/>
    <col min="6" max="7" width="18.85546875"/>
    <col min="8" max="8" width="16.7109375"/>
    <col min="9" max="9" width="11.42578125"/>
    <col min="10" max="10" width="17.85546875"/>
    <col min="11" max="256" width="11.42578125"/>
    <col min="257" max="257" width="56.7109375"/>
    <col min="258" max="258" width="15.85546875"/>
    <col min="259" max="261" width="16.28515625"/>
    <col min="262" max="262" width="12.140625"/>
    <col min="263" max="263" width="16.42578125"/>
    <col min="264" max="265" width="11.42578125"/>
    <col min="266" max="266" width="17.85546875"/>
    <col min="267" max="512" width="11.42578125"/>
    <col min="513" max="513" width="56.7109375"/>
    <col min="514" max="514" width="15.85546875"/>
    <col min="515" max="517" width="16.28515625"/>
    <col min="518" max="518" width="12.140625"/>
    <col min="519" max="519" width="16.42578125"/>
    <col min="520" max="521" width="11.42578125"/>
    <col min="522" max="522" width="17.85546875"/>
    <col min="523" max="768" width="11.42578125"/>
    <col min="769" max="769" width="56.7109375"/>
    <col min="770" max="770" width="15.85546875"/>
    <col min="771" max="773" width="16.28515625"/>
    <col min="774" max="774" width="12.140625"/>
    <col min="775" max="775" width="16.42578125"/>
    <col min="776" max="777" width="11.42578125"/>
    <col min="778" max="778" width="17.85546875"/>
    <col min="779" max="1025" width="11.42578125"/>
  </cols>
  <sheetData>
    <row r="1" spans="1:52" x14ac:dyDescent="0.25">
      <c r="A1" s="73" t="s">
        <v>0</v>
      </c>
      <c r="B1" s="73"/>
      <c r="C1" s="73"/>
      <c r="D1" s="73"/>
      <c r="E1" s="73"/>
      <c r="F1" s="73"/>
    </row>
    <row r="2" spans="1:52" x14ac:dyDescent="0.25">
      <c r="A2" s="2" t="s">
        <v>1</v>
      </c>
      <c r="B2" s="3" t="s">
        <v>2</v>
      </c>
      <c r="C2" s="3"/>
      <c r="D2" s="3"/>
      <c r="E2" s="3"/>
      <c r="F2" s="3"/>
    </row>
    <row r="3" spans="1:52" x14ac:dyDescent="0.25">
      <c r="A3" s="2" t="s">
        <v>65</v>
      </c>
      <c r="B3" s="3" t="s">
        <v>66</v>
      </c>
      <c r="C3" s="3"/>
      <c r="D3" s="3"/>
      <c r="E3" s="3"/>
      <c r="F3" s="3"/>
    </row>
    <row r="4" spans="1:52" x14ac:dyDescent="0.25">
      <c r="A4" s="2" t="s">
        <v>5</v>
      </c>
      <c r="B4" s="3" t="s">
        <v>6</v>
      </c>
      <c r="C4" s="3"/>
      <c r="D4" s="3"/>
      <c r="E4" s="3"/>
      <c r="F4" s="3"/>
    </row>
    <row r="5" spans="1:52" x14ac:dyDescent="0.25">
      <c r="A5" s="2" t="s">
        <v>7</v>
      </c>
      <c r="B5" s="42">
        <v>2014</v>
      </c>
      <c r="C5" s="3"/>
      <c r="D5" s="3"/>
      <c r="E5" s="3"/>
      <c r="F5" s="3"/>
    </row>
    <row r="6" spans="1:52" x14ac:dyDescent="0.25">
      <c r="A6" s="2"/>
      <c r="B6" s="1"/>
      <c r="C6" s="3"/>
      <c r="D6" s="3"/>
      <c r="E6" s="3"/>
      <c r="F6" s="3"/>
    </row>
    <row r="8" spans="1:52" x14ac:dyDescent="0.25">
      <c r="A8" s="73" t="s">
        <v>67</v>
      </c>
      <c r="B8" s="73"/>
      <c r="C8" s="73"/>
      <c r="D8" s="73"/>
      <c r="E8" s="73"/>
      <c r="F8" s="73"/>
    </row>
    <row r="9" spans="1:52" x14ac:dyDescent="0.25">
      <c r="A9" s="73" t="s">
        <v>9</v>
      </c>
      <c r="B9" s="73"/>
      <c r="C9" s="73"/>
      <c r="D9" s="73"/>
      <c r="E9" s="73"/>
      <c r="F9" s="73"/>
    </row>
    <row r="10" spans="1:52" x14ac:dyDescent="0.25">
      <c r="K10" s="6"/>
      <c r="L10" s="6"/>
    </row>
    <row r="11" spans="1:52" x14ac:dyDescent="0.25">
      <c r="A11" s="7" t="s">
        <v>10</v>
      </c>
      <c r="B11" s="8" t="s">
        <v>11</v>
      </c>
      <c r="C11" s="8" t="s">
        <v>15</v>
      </c>
      <c r="D11" s="8" t="s">
        <v>64</v>
      </c>
      <c r="E11" s="8" t="s">
        <v>71</v>
      </c>
      <c r="F11" s="8" t="s">
        <v>84</v>
      </c>
      <c r="G11" s="8" t="s">
        <v>89</v>
      </c>
      <c r="K11" s="6"/>
      <c r="L11" s="6"/>
    </row>
    <row r="12" spans="1:52" x14ac:dyDescent="0.25">
      <c r="A12" s="9"/>
      <c r="B12" s="1"/>
      <c r="C12" s="1"/>
      <c r="D12" s="1"/>
      <c r="E12" s="1"/>
      <c r="F12" s="1"/>
      <c r="G12" s="1"/>
      <c r="K12" s="6"/>
      <c r="L12" s="6"/>
    </row>
    <row r="13" spans="1:52" x14ac:dyDescent="0.25">
      <c r="A13" s="4" t="s">
        <v>16</v>
      </c>
      <c r="B13" s="1"/>
      <c r="C13" s="1"/>
      <c r="D13" s="1"/>
      <c r="E13" s="1"/>
      <c r="F13" s="1"/>
      <c r="G13" s="1"/>
      <c r="K13" s="6"/>
      <c r="L13" s="6"/>
    </row>
    <row r="14" spans="1:52" x14ac:dyDescent="0.25">
      <c r="A14" s="10" t="s">
        <v>17</v>
      </c>
      <c r="B14" s="10" t="s">
        <v>18</v>
      </c>
      <c r="C14" s="11">
        <f>'1T'!F14</f>
        <v>1602</v>
      </c>
      <c r="D14" s="11">
        <f>'2T'!F14</f>
        <v>1718</v>
      </c>
      <c r="E14" s="11">
        <f>'3T'!F14</f>
        <v>1560</v>
      </c>
      <c r="F14" s="10">
        <f>'4T'!F14</f>
        <v>2039</v>
      </c>
      <c r="G14" s="10">
        <f t="shared" ref="G14:G21" si="0">SUM(C14:F14)</f>
        <v>6919</v>
      </c>
      <c r="K14" s="6"/>
      <c r="L14" s="6"/>
    </row>
    <row r="15" spans="1:52" x14ac:dyDescent="0.25">
      <c r="A15" s="12"/>
      <c r="B15" s="10" t="s">
        <v>19</v>
      </c>
      <c r="C15" s="11">
        <f>'1T'!F15</f>
        <v>4533</v>
      </c>
      <c r="D15" s="11">
        <f>'2T'!F15</f>
        <v>4858</v>
      </c>
      <c r="E15" s="11">
        <f>'3T'!F15</f>
        <v>4392</v>
      </c>
      <c r="F15" s="10">
        <f>'4T'!F15</f>
        <v>5601</v>
      </c>
      <c r="G15" s="10">
        <f t="shared" si="0"/>
        <v>19384</v>
      </c>
      <c r="K15" s="6"/>
      <c r="L15" s="6"/>
    </row>
    <row r="16" spans="1:52" s="13" customFormat="1" x14ac:dyDescent="0.25">
      <c r="A16" s="10" t="s">
        <v>20</v>
      </c>
      <c r="B16" s="10" t="s">
        <v>18</v>
      </c>
      <c r="C16" s="11">
        <f>'1T'!F16</f>
        <v>492</v>
      </c>
      <c r="D16" s="11">
        <f>'2T'!F16</f>
        <v>221</v>
      </c>
      <c r="E16" s="11">
        <f>'3T'!F16</f>
        <v>181</v>
      </c>
      <c r="F16" s="10">
        <f>'4T'!F16</f>
        <v>303</v>
      </c>
      <c r="G16" s="10">
        <f t="shared" si="0"/>
        <v>1197</v>
      </c>
      <c r="H16" s="10"/>
      <c r="I16" s="10"/>
      <c r="J16" s="10"/>
      <c r="K16" s="6"/>
      <c r="L16" s="6"/>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12"/>
      <c r="B17" s="10" t="s">
        <v>19</v>
      </c>
      <c r="C17" s="11">
        <f>'1T'!F17</f>
        <v>1622</v>
      </c>
      <c r="D17" s="11">
        <f>'2T'!F17</f>
        <v>699</v>
      </c>
      <c r="E17" s="11">
        <f>'3T'!F17</f>
        <v>568</v>
      </c>
      <c r="F17" s="10">
        <f>'4T'!F17</f>
        <v>1007</v>
      </c>
      <c r="G17" s="10">
        <f t="shared" si="0"/>
        <v>3896</v>
      </c>
      <c r="K17" s="6"/>
      <c r="L17" s="6"/>
    </row>
    <row r="18" spans="1:52" s="13" customFormat="1" x14ac:dyDescent="0.25">
      <c r="A18" s="10" t="s">
        <v>21</v>
      </c>
      <c r="B18" s="10" t="s">
        <v>18</v>
      </c>
      <c r="C18" s="11">
        <f>'1T'!F18</f>
        <v>157</v>
      </c>
      <c r="D18" s="11">
        <f>'2T'!F18</f>
        <v>271</v>
      </c>
      <c r="E18" s="11">
        <f>'3T'!F18</f>
        <v>143</v>
      </c>
      <c r="F18" s="10">
        <f>'4T'!F18</f>
        <v>235</v>
      </c>
      <c r="G18" s="10">
        <f t="shared" si="0"/>
        <v>806</v>
      </c>
      <c r="H18" s="10"/>
      <c r="I18" s="10"/>
      <c r="J18" s="10"/>
      <c r="K18" s="6"/>
      <c r="L18" s="6"/>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x14ac:dyDescent="0.25">
      <c r="A19" s="12"/>
      <c r="B19" s="10" t="s">
        <v>19</v>
      </c>
      <c r="C19" s="11">
        <f>'1T'!F19</f>
        <v>491</v>
      </c>
      <c r="D19" s="11">
        <f>'2T'!F19</f>
        <v>860</v>
      </c>
      <c r="E19" s="11">
        <f>'3T'!F19</f>
        <v>484</v>
      </c>
      <c r="F19" s="10">
        <f>'4T'!F19</f>
        <v>742</v>
      </c>
      <c r="G19" s="10">
        <f t="shared" si="0"/>
        <v>2577</v>
      </c>
      <c r="K19" s="6"/>
      <c r="L19" s="6"/>
    </row>
    <row r="20" spans="1:52" s="13" customFormat="1" ht="15" customHeight="1" x14ac:dyDescent="0.25">
      <c r="A20" s="74" t="s">
        <v>22</v>
      </c>
      <c r="B20" s="10" t="s">
        <v>18</v>
      </c>
      <c r="C20" s="11">
        <f>'1T'!F20</f>
        <v>212</v>
      </c>
      <c r="D20" s="11">
        <f>'2T'!F20</f>
        <v>171</v>
      </c>
      <c r="E20" s="11">
        <f>'3T'!F20</f>
        <v>171</v>
      </c>
      <c r="F20" s="10">
        <f>'4T'!F20</f>
        <v>249</v>
      </c>
      <c r="G20" s="10">
        <f t="shared" si="0"/>
        <v>803</v>
      </c>
      <c r="H20" s="10"/>
      <c r="I20" s="10"/>
      <c r="J20" s="10"/>
      <c r="K20" s="6"/>
      <c r="L20" s="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1:52" x14ac:dyDescent="0.25">
      <c r="A21" s="74"/>
      <c r="B21" s="10" t="s">
        <v>19</v>
      </c>
      <c r="C21" s="11">
        <f>'1T'!F21</f>
        <v>610</v>
      </c>
      <c r="D21" s="11">
        <f>'2T'!F21</f>
        <v>494</v>
      </c>
      <c r="E21" s="11">
        <f>'3T'!F21</f>
        <v>497</v>
      </c>
      <c r="F21" s="10">
        <f>'4T'!F21</f>
        <v>702</v>
      </c>
      <c r="G21" s="10">
        <f t="shared" si="0"/>
        <v>2303</v>
      </c>
      <c r="K21" s="6"/>
      <c r="L21" s="6"/>
    </row>
    <row r="22" spans="1:52" x14ac:dyDescent="0.25">
      <c r="A22" s="15" t="s">
        <v>23</v>
      </c>
      <c r="B22" s="56" t="s">
        <v>18</v>
      </c>
      <c r="C22" s="57">
        <f t="shared" ref="C22:G23" si="1">+C14+C16+C18+C20</f>
        <v>2463</v>
      </c>
      <c r="D22" s="57">
        <f t="shared" si="1"/>
        <v>2381</v>
      </c>
      <c r="E22" s="57">
        <f t="shared" si="1"/>
        <v>2055</v>
      </c>
      <c r="F22" s="57">
        <f t="shared" si="1"/>
        <v>2826</v>
      </c>
      <c r="G22" s="57">
        <f t="shared" si="1"/>
        <v>9725</v>
      </c>
      <c r="H22" s="33"/>
      <c r="K22" s="6"/>
      <c r="L22" s="6"/>
    </row>
    <row r="23" spans="1:52" x14ac:dyDescent="0.25">
      <c r="A23" s="14"/>
      <c r="B23" s="56" t="s">
        <v>19</v>
      </c>
      <c r="C23" s="57">
        <f t="shared" si="1"/>
        <v>7256</v>
      </c>
      <c r="D23" s="57">
        <f t="shared" si="1"/>
        <v>6911</v>
      </c>
      <c r="E23" s="57">
        <f t="shared" si="1"/>
        <v>5941</v>
      </c>
      <c r="F23" s="57">
        <f t="shared" si="1"/>
        <v>8052</v>
      </c>
      <c r="G23" s="57">
        <f t="shared" si="1"/>
        <v>28160</v>
      </c>
      <c r="H23" s="33"/>
      <c r="K23" s="6"/>
      <c r="L23" s="6"/>
    </row>
    <row r="24" spans="1:52" x14ac:dyDescent="0.25">
      <c r="A24" s="14"/>
      <c r="B24" s="10"/>
      <c r="C24" s="11"/>
      <c r="D24" s="11"/>
      <c r="E24" s="11"/>
      <c r="F24" s="10"/>
      <c r="G24" s="10"/>
      <c r="K24" s="6"/>
      <c r="L24" s="6"/>
    </row>
    <row r="25" spans="1:52" x14ac:dyDescent="0.25">
      <c r="A25" s="4" t="s">
        <v>24</v>
      </c>
      <c r="B25" s="10"/>
      <c r="C25" s="11"/>
      <c r="D25" s="11"/>
      <c r="E25" s="11"/>
      <c r="F25" s="10"/>
      <c r="G25" s="10"/>
      <c r="K25" s="6"/>
      <c r="L25" s="6"/>
    </row>
    <row r="26" spans="1:52" s="10" customFormat="1" x14ac:dyDescent="0.25">
      <c r="A26" s="10" t="s">
        <v>25</v>
      </c>
      <c r="B26" s="10" t="s">
        <v>18</v>
      </c>
      <c r="C26" s="11">
        <f>'1T'!F26</f>
        <v>1706</v>
      </c>
      <c r="D26" s="11">
        <f>'2T'!F26</f>
        <v>2191</v>
      </c>
      <c r="E26" s="11">
        <f>'3T'!F26</f>
        <v>1379</v>
      </c>
      <c r="F26" s="10">
        <f>'4T'!F26</f>
        <v>1235</v>
      </c>
      <c r="G26" s="10">
        <f t="shared" ref="G26:G33" si="2">SUM(C26:F26)</f>
        <v>6511</v>
      </c>
    </row>
    <row r="27" spans="1:52" x14ac:dyDescent="0.25">
      <c r="A27" s="12"/>
      <c r="B27" s="10" t="s">
        <v>19</v>
      </c>
      <c r="C27" s="11">
        <f>'1T'!F27</f>
        <v>4818</v>
      </c>
      <c r="D27" s="11">
        <f>'2T'!F27</f>
        <v>6298</v>
      </c>
      <c r="E27" s="11">
        <f>'3T'!F27</f>
        <v>3949</v>
      </c>
      <c r="F27" s="10">
        <f>'4T'!F27</f>
        <v>3465</v>
      </c>
      <c r="G27" s="10">
        <f t="shared" si="2"/>
        <v>18530</v>
      </c>
      <c r="I27" s="10"/>
      <c r="J27" s="10"/>
      <c r="K27" s="10"/>
    </row>
    <row r="28" spans="1:52" s="16" customFormat="1" x14ac:dyDescent="0.25">
      <c r="A28" s="10" t="s">
        <v>26</v>
      </c>
      <c r="B28" s="10" t="s">
        <v>18</v>
      </c>
      <c r="C28" s="11">
        <f>'1T'!F28</f>
        <v>762</v>
      </c>
      <c r="D28" s="11">
        <f>'2T'!F28</f>
        <v>189</v>
      </c>
      <c r="E28" s="11">
        <f>'3T'!F28</f>
        <v>181</v>
      </c>
      <c r="F28" s="10">
        <f>'4T'!F28</f>
        <v>235</v>
      </c>
      <c r="G28" s="10">
        <f t="shared" si="2"/>
        <v>1367</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row>
    <row r="29" spans="1:52" x14ac:dyDescent="0.25">
      <c r="A29" s="10"/>
      <c r="B29" s="10" t="s">
        <v>19</v>
      </c>
      <c r="C29" s="11">
        <f>'1T'!F29</f>
        <v>2519</v>
      </c>
      <c r="D29" s="11">
        <f>'2T'!F29</f>
        <v>594</v>
      </c>
      <c r="E29" s="11">
        <f>'3T'!F29</f>
        <v>534</v>
      </c>
      <c r="F29" s="10">
        <f>'4T'!F29</f>
        <v>764</v>
      </c>
      <c r="G29" s="10">
        <f t="shared" si="2"/>
        <v>4411</v>
      </c>
      <c r="I29" s="10"/>
      <c r="J29" s="10"/>
      <c r="K29" s="10"/>
    </row>
    <row r="30" spans="1:52" s="16" customFormat="1" x14ac:dyDescent="0.25">
      <c r="A30" s="10" t="s">
        <v>27</v>
      </c>
      <c r="B30" s="10" t="s">
        <v>18</v>
      </c>
      <c r="C30" s="11">
        <f>'1T'!F30</f>
        <v>148</v>
      </c>
      <c r="D30" s="11">
        <f>'2T'!F30</f>
        <v>197</v>
      </c>
      <c r="E30" s="11">
        <f>'3T'!F30</f>
        <v>222</v>
      </c>
      <c r="F30" s="10">
        <f>'4T'!F30</f>
        <v>239</v>
      </c>
      <c r="G30" s="10">
        <f t="shared" si="2"/>
        <v>806</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10"/>
      <c r="B31" s="10" t="s">
        <v>19</v>
      </c>
      <c r="C31" s="11">
        <f>'1T'!F31</f>
        <v>454</v>
      </c>
      <c r="D31" s="11">
        <f>'2T'!F31</f>
        <v>626</v>
      </c>
      <c r="E31" s="11">
        <f>'3T'!F31</f>
        <v>735</v>
      </c>
      <c r="F31" s="10">
        <f>'4T'!F31</f>
        <v>767</v>
      </c>
      <c r="G31" s="10">
        <f t="shared" si="2"/>
        <v>2582</v>
      </c>
      <c r="I31" s="10"/>
      <c r="J31" s="10"/>
      <c r="K31" s="10"/>
    </row>
    <row r="32" spans="1:52" s="16" customFormat="1" ht="15" customHeight="1" x14ac:dyDescent="0.25">
      <c r="A32" s="74" t="s">
        <v>28</v>
      </c>
      <c r="B32" s="10" t="s">
        <v>18</v>
      </c>
      <c r="C32" s="11">
        <f>'1T'!F32</f>
        <v>172</v>
      </c>
      <c r="D32" s="11">
        <f>'2T'!F32</f>
        <v>247</v>
      </c>
      <c r="E32" s="11">
        <f>'3T'!F32</f>
        <v>157</v>
      </c>
      <c r="F32" s="10">
        <f>'4T'!F32</f>
        <v>134</v>
      </c>
      <c r="G32" s="10">
        <f t="shared" si="2"/>
        <v>710</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52" x14ac:dyDescent="0.25">
      <c r="A33" s="74"/>
      <c r="B33" s="10" t="s">
        <v>19</v>
      </c>
      <c r="C33" s="11">
        <f>'1T'!F33</f>
        <v>498</v>
      </c>
      <c r="D33" s="11">
        <f>'2T'!F33</f>
        <v>720</v>
      </c>
      <c r="E33" s="11">
        <f>'3T'!F33</f>
        <v>488</v>
      </c>
      <c r="F33" s="10">
        <f>'4T'!F33</f>
        <v>396</v>
      </c>
      <c r="G33" s="10">
        <f t="shared" si="2"/>
        <v>2102</v>
      </c>
      <c r="H33" s="10"/>
    </row>
    <row r="34" spans="1:52" x14ac:dyDescent="0.25">
      <c r="A34" s="15" t="s">
        <v>29</v>
      </c>
      <c r="B34" s="56" t="s">
        <v>18</v>
      </c>
      <c r="C34" s="57">
        <f t="shared" ref="C34:G35" si="3">+C26+C28+C30+C32</f>
        <v>2788</v>
      </c>
      <c r="D34" s="57">
        <f t="shared" si="3"/>
        <v>2824</v>
      </c>
      <c r="E34" s="57">
        <f t="shared" si="3"/>
        <v>1939</v>
      </c>
      <c r="F34" s="57">
        <f t="shared" si="3"/>
        <v>1843</v>
      </c>
      <c r="G34" s="57">
        <f t="shared" si="3"/>
        <v>9394</v>
      </c>
      <c r="H34" s="33"/>
    </row>
    <row r="35" spans="1:52" x14ac:dyDescent="0.25">
      <c r="A35" s="14"/>
      <c r="B35" s="56" t="s">
        <v>19</v>
      </c>
      <c r="C35" s="57">
        <f t="shared" si="3"/>
        <v>8289</v>
      </c>
      <c r="D35" s="57">
        <f t="shared" si="3"/>
        <v>8238</v>
      </c>
      <c r="E35" s="57">
        <f t="shared" si="3"/>
        <v>5706</v>
      </c>
      <c r="F35" s="57">
        <f t="shared" si="3"/>
        <v>5392</v>
      </c>
      <c r="G35" s="57">
        <f t="shared" si="3"/>
        <v>27625</v>
      </c>
      <c r="H35" s="10"/>
    </row>
    <row r="36" spans="1:52" ht="15.75" thickBot="1" x14ac:dyDescent="0.3">
      <c r="A36" s="44"/>
      <c r="B36" s="44"/>
      <c r="C36" s="44"/>
      <c r="D36" s="44"/>
      <c r="E36" s="44"/>
      <c r="F36" s="44"/>
      <c r="G36" s="44"/>
    </row>
    <row r="37" spans="1:52" ht="15.75" thickTop="1" x14ac:dyDescent="0.25">
      <c r="A37" s="80" t="s">
        <v>72</v>
      </c>
      <c r="B37" s="80"/>
      <c r="C37" s="80"/>
      <c r="D37" s="80"/>
      <c r="E37" s="80"/>
      <c r="F37" s="80"/>
      <c r="H37" t="s">
        <v>97</v>
      </c>
    </row>
    <row r="38" spans="1:52" x14ac:dyDescent="0.25">
      <c r="A38" s="75"/>
      <c r="B38" s="75"/>
      <c r="C38" s="75"/>
      <c r="D38" s="75"/>
      <c r="E38" s="75"/>
      <c r="F38" s="75"/>
    </row>
    <row r="39" spans="1:52" s="10" customFormat="1" x14ac:dyDescent="0.25"/>
    <row r="40" spans="1:52" x14ac:dyDescent="0.25">
      <c r="A40" s="73" t="s">
        <v>73</v>
      </c>
      <c r="B40" s="73"/>
      <c r="C40" s="73"/>
      <c r="D40" s="73"/>
      <c r="E40" s="73"/>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row>
    <row r="41" spans="1:52" x14ac:dyDescent="0.25">
      <c r="A41" s="73" t="s">
        <v>32</v>
      </c>
      <c r="B41" s="73"/>
      <c r="C41" s="73"/>
      <c r="D41" s="73"/>
      <c r="E41" s="73"/>
    </row>
    <row r="42" spans="1:52" x14ac:dyDescent="0.25">
      <c r="A42" s="73" t="s">
        <v>74</v>
      </c>
      <c r="B42" s="73"/>
      <c r="C42" s="73"/>
      <c r="D42" s="73"/>
      <c r="E42" s="73"/>
    </row>
    <row r="43" spans="1:52" x14ac:dyDescent="0.25">
      <c r="B43" s="73"/>
      <c r="C43" s="73"/>
      <c r="D43" s="73"/>
      <c r="E43" s="73"/>
      <c r="F43" s="3"/>
    </row>
    <row r="44" spans="1:52" x14ac:dyDescent="0.25">
      <c r="A44" s="7" t="s">
        <v>10</v>
      </c>
      <c r="B44" s="8" t="s">
        <v>15</v>
      </c>
      <c r="C44" s="8" t="s">
        <v>64</v>
      </c>
      <c r="D44" s="8" t="s">
        <v>71</v>
      </c>
      <c r="E44" s="8" t="s">
        <v>84</v>
      </c>
      <c r="F44" s="8" t="s">
        <v>89</v>
      </c>
    </row>
    <row r="45" spans="1:52" x14ac:dyDescent="0.25">
      <c r="A45" s="4" t="s">
        <v>16</v>
      </c>
      <c r="B45" s="10"/>
      <c r="C45" s="10"/>
      <c r="D45" s="10"/>
      <c r="E45" s="10"/>
      <c r="F45" s="10"/>
    </row>
    <row r="46" spans="1:52" x14ac:dyDescent="0.25">
      <c r="A46" s="10" t="s">
        <v>34</v>
      </c>
      <c r="B46" s="11">
        <f>'1T'!E46</f>
        <v>10235696723.049999</v>
      </c>
      <c r="C46" s="11">
        <f>'2T'!E46</f>
        <v>10737831711.880001</v>
      </c>
      <c r="D46" s="11">
        <f>'3T'!E46</f>
        <v>10264780842.73</v>
      </c>
      <c r="E46" s="10">
        <f>'4T'!E46</f>
        <v>13341295648.68</v>
      </c>
      <c r="F46" s="10">
        <f t="shared" ref="F46:F50" si="4">SUM(B46:E46)</f>
        <v>44579604926.339996</v>
      </c>
    </row>
    <row r="47" spans="1:52" x14ac:dyDescent="0.25">
      <c r="A47" s="10" t="s">
        <v>35</v>
      </c>
      <c r="B47" s="11">
        <f>'1T'!E47</f>
        <v>7181302663.8000002</v>
      </c>
      <c r="C47" s="11">
        <f>'2T'!E47</f>
        <v>2426861918.1600003</v>
      </c>
      <c r="D47" s="11">
        <f>'3T'!E47</f>
        <v>1693398575.6799998</v>
      </c>
      <c r="E47" s="10">
        <f>'4T'!E47</f>
        <v>3971906787.3100004</v>
      </c>
      <c r="F47" s="10">
        <f t="shared" si="4"/>
        <v>15273469944.950001</v>
      </c>
    </row>
    <row r="48" spans="1:52" x14ac:dyDescent="0.25">
      <c r="A48" s="10" t="s">
        <v>36</v>
      </c>
      <c r="B48" s="11">
        <f>'1T'!E48</f>
        <v>1352280320.6500001</v>
      </c>
      <c r="C48" s="11">
        <f>'2T'!E48</f>
        <v>2876081942.6999998</v>
      </c>
      <c r="D48" s="11">
        <f>'3T'!E48</f>
        <v>1327393420.4299998</v>
      </c>
      <c r="E48" s="10">
        <f>'4T'!E48</f>
        <v>2721287890.1700001</v>
      </c>
      <c r="F48" s="10">
        <f t="shared" si="4"/>
        <v>8277043573.9499998</v>
      </c>
    </row>
    <row r="49" spans="1:6" x14ac:dyDescent="0.25">
      <c r="A49" s="10" t="s">
        <v>37</v>
      </c>
      <c r="B49" s="11">
        <f>'1T'!E49</f>
        <v>1178448000</v>
      </c>
      <c r="C49" s="11">
        <f>'2T'!E49</f>
        <v>927764000</v>
      </c>
      <c r="D49" s="11">
        <f>'3T'!E49</f>
        <v>976973000</v>
      </c>
      <c r="E49" s="10">
        <f>'4T'!E49</f>
        <v>1458187000</v>
      </c>
      <c r="F49" s="10">
        <f t="shared" si="4"/>
        <v>4541372000</v>
      </c>
    </row>
    <row r="50" spans="1:6" x14ac:dyDescent="0.25">
      <c r="A50" s="10" t="s">
        <v>38</v>
      </c>
      <c r="B50" s="11">
        <f>'1T'!E50</f>
        <v>814975829.65715265</v>
      </c>
      <c r="C50" s="11">
        <f>'2T'!E50</f>
        <v>711331639.52307665</v>
      </c>
      <c r="D50" s="11">
        <f>'3T'!E50</f>
        <v>651713745.93573451</v>
      </c>
      <c r="E50" s="10">
        <f>'4T'!E50</f>
        <v>1354383978.8903008</v>
      </c>
      <c r="F50" s="10">
        <f t="shared" si="4"/>
        <v>3532405194.0062647</v>
      </c>
    </row>
    <row r="51" spans="1:6" x14ac:dyDescent="0.25">
      <c r="A51" s="60" t="s">
        <v>39</v>
      </c>
      <c r="B51" s="61">
        <f>SUM(B46:B50)</f>
        <v>20762703537.157154</v>
      </c>
      <c r="C51" s="61">
        <f t="shared" ref="C51:F51" si="5">SUM(C46:C50)</f>
        <v>17679871212.263077</v>
      </c>
      <c r="D51" s="61">
        <f t="shared" si="5"/>
        <v>14914259584.775734</v>
      </c>
      <c r="E51" s="61">
        <f t="shared" si="5"/>
        <v>22847061305.050304</v>
      </c>
      <c r="F51" s="61">
        <f t="shared" si="5"/>
        <v>76203895639.246262</v>
      </c>
    </row>
    <row r="52" spans="1:6" x14ac:dyDescent="0.25">
      <c r="A52" s="4" t="s">
        <v>24</v>
      </c>
      <c r="B52" s="11"/>
      <c r="C52" s="11"/>
      <c r="D52" s="11"/>
      <c r="E52" s="10"/>
      <c r="F52" s="10"/>
    </row>
    <row r="53" spans="1:6" x14ac:dyDescent="0.25">
      <c r="A53" s="10" t="s">
        <v>34</v>
      </c>
      <c r="B53" s="11">
        <f>'1T'!E53</f>
        <v>10816892331.15</v>
      </c>
      <c r="C53" s="11">
        <f>'2T'!E53</f>
        <v>13555221931.369999</v>
      </c>
      <c r="D53" s="11">
        <f>'3T'!E53</f>
        <v>8510179000</v>
      </c>
      <c r="E53" s="10">
        <f>'4T'!E53</f>
        <v>7861480265.54</v>
      </c>
      <c r="F53" s="10">
        <f t="shared" ref="F53:F58" si="6">SUM(B53:E53)</f>
        <v>40743773528.059998</v>
      </c>
    </row>
    <row r="54" spans="1:6" x14ac:dyDescent="0.25">
      <c r="A54" s="10" t="s">
        <v>35</v>
      </c>
      <c r="B54" s="11">
        <f>'1T'!E54</f>
        <v>11079940947.01</v>
      </c>
      <c r="C54" s="11">
        <f>'2T'!E54</f>
        <v>1849498995.04</v>
      </c>
      <c r="D54" s="11">
        <f>'3T'!E54</f>
        <v>1869548139.8499999</v>
      </c>
      <c r="E54" s="10">
        <f>'4T'!E54</f>
        <v>3017584072.1700001</v>
      </c>
      <c r="F54" s="10">
        <f t="shared" si="6"/>
        <v>17816572154.07</v>
      </c>
    </row>
    <row r="55" spans="1:6" x14ac:dyDescent="0.25">
      <c r="A55" s="10" t="s">
        <v>36</v>
      </c>
      <c r="B55" s="11">
        <f>'1T'!E55</f>
        <v>1275615229.6799998</v>
      </c>
      <c r="C55" s="11">
        <f>'2T'!E55</f>
        <v>1887194724.52</v>
      </c>
      <c r="D55" s="11">
        <f>'3T'!E55</f>
        <v>2413879389.5099998</v>
      </c>
      <c r="E55" s="10">
        <f>'4T'!E55</f>
        <v>2693711121.0900002</v>
      </c>
      <c r="F55" s="10">
        <f t="shared" si="6"/>
        <v>8270400464.7999992</v>
      </c>
    </row>
    <row r="56" spans="1:6" x14ac:dyDescent="0.25">
      <c r="A56" s="10" t="s">
        <v>37</v>
      </c>
      <c r="B56" s="11">
        <f>'1T'!E56</f>
        <v>928529000</v>
      </c>
      <c r="C56" s="11">
        <f>'2T'!E56</f>
        <v>1345086000</v>
      </c>
      <c r="D56" s="11">
        <f>'3T'!E56</f>
        <v>848836000</v>
      </c>
      <c r="E56" s="10">
        <f>'4T'!E56</f>
        <v>749653000</v>
      </c>
      <c r="F56" s="10">
        <f t="shared" si="6"/>
        <v>3872104000</v>
      </c>
    </row>
    <row r="57" spans="1:6" x14ac:dyDescent="0.25">
      <c r="A57" s="10" t="s">
        <v>40</v>
      </c>
      <c r="B57" s="11">
        <f>'1T'!E57</f>
        <v>934090686.74300385</v>
      </c>
      <c r="C57" s="11">
        <f>'2T'!E57</f>
        <v>879889600.38276815</v>
      </c>
      <c r="D57" s="11">
        <f>'3T'!E57</f>
        <v>621470594.71274745</v>
      </c>
      <c r="E57" s="10">
        <f>'4T'!E57</f>
        <v>872427552.89597392</v>
      </c>
      <c r="F57" s="10">
        <f t="shared" si="6"/>
        <v>3307878434.7344933</v>
      </c>
    </row>
    <row r="58" spans="1:6" ht="15.75" thickBot="1" x14ac:dyDescent="0.3">
      <c r="A58" s="44" t="s">
        <v>39</v>
      </c>
      <c r="B58" s="44">
        <f>SUM(B53:B57)</f>
        <v>25035068194.583004</v>
      </c>
      <c r="C58" s="44">
        <f t="shared" ref="C58:E58" si="7">SUM(C53:C57)</f>
        <v>19516891251.312767</v>
      </c>
      <c r="D58" s="44">
        <f t="shared" si="7"/>
        <v>14263913124.072748</v>
      </c>
      <c r="E58" s="44">
        <f t="shared" si="7"/>
        <v>15194856011.695972</v>
      </c>
      <c r="F58" s="44">
        <f t="shared" si="6"/>
        <v>74010728581.66449</v>
      </c>
    </row>
    <row r="59" spans="1:6" ht="15.75" thickTop="1" x14ac:dyDescent="0.25">
      <c r="A59" s="12" t="s">
        <v>72</v>
      </c>
      <c r="B59" s="10"/>
      <c r="C59" s="10"/>
      <c r="D59" s="10"/>
      <c r="E59" s="10"/>
      <c r="F59" s="3"/>
    </row>
    <row r="60" spans="1:6" x14ac:dyDescent="0.25">
      <c r="A60" s="12"/>
      <c r="B60" s="12"/>
      <c r="C60" s="12"/>
      <c r="D60" s="12"/>
      <c r="E60" s="12"/>
      <c r="F60" s="12"/>
    </row>
    <row r="61" spans="1:6" x14ac:dyDescent="0.25">
      <c r="B61" s="10"/>
      <c r="C61" s="10"/>
      <c r="D61" s="10"/>
      <c r="E61" s="10"/>
    </row>
    <row r="62" spans="1:6" x14ac:dyDescent="0.25">
      <c r="A62" s="73" t="s">
        <v>75</v>
      </c>
      <c r="B62" s="73"/>
      <c r="C62" s="73"/>
      <c r="D62" s="73"/>
      <c r="E62" s="73"/>
    </row>
    <row r="63" spans="1:6" x14ac:dyDescent="0.25">
      <c r="A63" s="73" t="s">
        <v>43</v>
      </c>
      <c r="B63" s="73"/>
      <c r="C63" s="73"/>
      <c r="D63" s="73"/>
      <c r="E63" s="73"/>
    </row>
    <row r="64" spans="1:6" x14ac:dyDescent="0.25">
      <c r="A64" s="73" t="s">
        <v>74</v>
      </c>
      <c r="B64" s="73"/>
      <c r="C64" s="73"/>
      <c r="D64" s="73"/>
      <c r="E64" s="73"/>
    </row>
    <row r="65" spans="1:8" x14ac:dyDescent="0.25">
      <c r="B65" s="79"/>
      <c r="C65" s="79"/>
      <c r="D65" s="79"/>
      <c r="E65" s="79"/>
    </row>
    <row r="66" spans="1:8" x14ac:dyDescent="0.25">
      <c r="A66" s="8" t="s">
        <v>44</v>
      </c>
      <c r="B66" s="8" t="s">
        <v>15</v>
      </c>
      <c r="C66" s="8" t="s">
        <v>64</v>
      </c>
      <c r="D66" s="8" t="s">
        <v>71</v>
      </c>
      <c r="E66" s="8" t="s">
        <v>84</v>
      </c>
      <c r="F66" s="8" t="s">
        <v>89</v>
      </c>
    </row>
    <row r="67" spans="1:8" x14ac:dyDescent="0.25">
      <c r="A67" s="19" t="s">
        <v>45</v>
      </c>
    </row>
    <row r="68" spans="1:8" x14ac:dyDescent="0.25">
      <c r="A68" s="53" t="s">
        <v>46</v>
      </c>
      <c r="B68" s="10">
        <f>'1T'!E68</f>
        <v>270576662.05263013</v>
      </c>
      <c r="C68" s="10">
        <f>'2T'!E68</f>
        <v>264389253.47661412</v>
      </c>
      <c r="D68" s="10">
        <f>'3T'!E68</f>
        <v>206517450.44849324</v>
      </c>
      <c r="E68" s="10">
        <f>'4T'!E68</f>
        <v>708318189.0289917</v>
      </c>
      <c r="F68" s="10">
        <f t="shared" ref="F68:F73" si="8">SUM(B68:E68)</f>
        <v>1449801555.0067291</v>
      </c>
      <c r="H68" s="66"/>
    </row>
    <row r="69" spans="1:8" x14ac:dyDescent="0.25">
      <c r="A69" s="53" t="s">
        <v>47</v>
      </c>
      <c r="B69" s="10">
        <f>'1T'!E69</f>
        <v>93488096.173967332</v>
      </c>
      <c r="C69" s="10">
        <f>'2T'!E69</f>
        <v>88390055.140245497</v>
      </c>
      <c r="D69" s="10">
        <f>'3T'!E69</f>
        <v>135828575.48661479</v>
      </c>
      <c r="E69" s="10">
        <f>'4T'!E69</f>
        <v>195057899.60309854</v>
      </c>
      <c r="F69" s="10">
        <f t="shared" si="8"/>
        <v>512764626.40392613</v>
      </c>
    </row>
    <row r="70" spans="1:8" x14ac:dyDescent="0.25">
      <c r="A70" s="53" t="s">
        <v>48</v>
      </c>
      <c r="B70" s="10">
        <f>'1T'!E70</f>
        <v>11183933.653533358</v>
      </c>
      <c r="C70" s="10">
        <f>'2T'!E70</f>
        <v>8425296.8609611709</v>
      </c>
      <c r="D70" s="10">
        <f>'3T'!E70</f>
        <v>11560922.365040272</v>
      </c>
      <c r="E70" s="10">
        <f>'4T'!E70</f>
        <v>15207240.39333735</v>
      </c>
      <c r="F70" s="10">
        <f t="shared" si="8"/>
        <v>46377393.27287215</v>
      </c>
    </row>
    <row r="71" spans="1:8" x14ac:dyDescent="0.25">
      <c r="A71" s="53" t="s">
        <v>49</v>
      </c>
      <c r="B71" s="10">
        <f>'1T'!E71</f>
        <v>40163822.820621938</v>
      </c>
      <c r="C71" s="10">
        <f>'2T'!E71</f>
        <v>9780501.6530558802</v>
      </c>
      <c r="D71" s="10">
        <f>'3T'!E71</f>
        <v>12686055.111186158</v>
      </c>
      <c r="E71" s="10">
        <f>'4T'!E71</f>
        <v>8316504.2960731555</v>
      </c>
      <c r="F71" s="10">
        <f t="shared" si="8"/>
        <v>70946883.880937129</v>
      </c>
      <c r="H71" s="66"/>
    </row>
    <row r="72" spans="1:8" x14ac:dyDescent="0.25">
      <c r="A72" s="53" t="s">
        <v>50</v>
      </c>
      <c r="B72" s="10">
        <f>'1T'!E72</f>
        <v>399563314.95639992</v>
      </c>
      <c r="C72" s="10">
        <f>'2T'!E72</f>
        <v>340346532.39219999</v>
      </c>
      <c r="D72" s="10">
        <f>'3T'!E72</f>
        <v>285120742.5244</v>
      </c>
      <c r="E72" s="10">
        <f>'4T'!E72</f>
        <v>427484145.56879997</v>
      </c>
      <c r="F72" s="10">
        <f t="shared" si="8"/>
        <v>1452514735.4417999</v>
      </c>
    </row>
    <row r="73" spans="1:8" x14ac:dyDescent="0.25">
      <c r="A73" s="53" t="s">
        <v>51</v>
      </c>
      <c r="B73" s="10">
        <f>'1T'!E73</f>
        <v>17440543849.889999</v>
      </c>
      <c r="C73" s="10">
        <f>'2T'!E73</f>
        <v>17722120402.98</v>
      </c>
      <c r="D73" s="10">
        <f>'3T'!E73</f>
        <v>16192002899.189999</v>
      </c>
      <c r="E73" s="10">
        <f>'4T'!E73</f>
        <v>21577650763.079498</v>
      </c>
      <c r="F73" s="10">
        <f t="shared" si="8"/>
        <v>72932317915.139496</v>
      </c>
    </row>
    <row r="74" spans="1:8" x14ac:dyDescent="0.25">
      <c r="A74" s="10"/>
      <c r="B74" s="11"/>
      <c r="C74" s="11"/>
      <c r="D74" s="11"/>
      <c r="E74" s="10"/>
      <c r="F74" s="10"/>
    </row>
    <row r="75" spans="1:8" ht="15.75" thickBot="1" x14ac:dyDescent="0.3">
      <c r="A75" s="44" t="s">
        <v>39</v>
      </c>
      <c r="B75" s="45">
        <f>SUM(B68:B73)</f>
        <v>18255519679.547153</v>
      </c>
      <c r="C75" s="45">
        <f t="shared" ref="C75:F75" si="9">SUM(C68:C73)</f>
        <v>18433452042.503075</v>
      </c>
      <c r="D75" s="45">
        <f>SUM(D68:D73)</f>
        <v>16843716645.125732</v>
      </c>
      <c r="E75" s="45">
        <f t="shared" si="9"/>
        <v>22932034741.969799</v>
      </c>
      <c r="F75" s="45">
        <f t="shared" si="9"/>
        <v>76464723109.145767</v>
      </c>
      <c r="H75" s="66"/>
    </row>
    <row r="76" spans="1:8" ht="15.75" thickTop="1" x14ac:dyDescent="0.25">
      <c r="A76" s="10" t="s">
        <v>52</v>
      </c>
      <c r="B76" s="10"/>
      <c r="C76" s="10"/>
      <c r="D76" s="10"/>
    </row>
    <row r="77" spans="1:8" x14ac:dyDescent="0.25">
      <c r="A77" s="80" t="s">
        <v>80</v>
      </c>
      <c r="B77" s="80"/>
      <c r="C77" s="80"/>
      <c r="D77" s="80"/>
      <c r="E77" s="80"/>
      <c r="F77" s="80"/>
    </row>
    <row r="78" spans="1:8" x14ac:dyDescent="0.25">
      <c r="A78" s="10"/>
    </row>
    <row r="79" spans="1:8" x14ac:dyDescent="0.25">
      <c r="B79" s="10"/>
      <c r="C79" s="10"/>
      <c r="D79" s="10"/>
    </row>
    <row r="80" spans="1:8" x14ac:dyDescent="0.25">
      <c r="A80" s="73" t="s">
        <v>78</v>
      </c>
      <c r="B80" s="73"/>
      <c r="C80" s="73"/>
      <c r="D80" s="73"/>
      <c r="E80" s="73"/>
      <c r="F80" s="10"/>
    </row>
    <row r="81" spans="1:6" x14ac:dyDescent="0.25">
      <c r="A81" s="73" t="s">
        <v>54</v>
      </c>
      <c r="B81" s="73"/>
      <c r="C81" s="73"/>
      <c r="D81" s="73"/>
      <c r="E81" s="73"/>
      <c r="F81" s="10"/>
    </row>
    <row r="82" spans="1:6" x14ac:dyDescent="0.25">
      <c r="A82" s="73" t="s">
        <v>33</v>
      </c>
      <c r="B82" s="73" t="s">
        <v>90</v>
      </c>
      <c r="C82" s="73"/>
      <c r="D82" s="73"/>
      <c r="E82" s="73"/>
      <c r="F82" s="10"/>
    </row>
    <row r="83" spans="1:6" x14ac:dyDescent="0.25">
      <c r="A83" s="10"/>
      <c r="B83" s="10"/>
      <c r="C83" s="10"/>
      <c r="D83" s="10"/>
      <c r="E83" s="10"/>
      <c r="F83" s="10"/>
    </row>
    <row r="84" spans="1:6" x14ac:dyDescent="0.25">
      <c r="A84" s="27" t="s">
        <v>44</v>
      </c>
      <c r="B84" s="27" t="s">
        <v>15</v>
      </c>
      <c r="C84" s="27" t="s">
        <v>64</v>
      </c>
      <c r="D84" s="27" t="s">
        <v>71</v>
      </c>
      <c r="E84" s="27" t="s">
        <v>84</v>
      </c>
      <c r="F84" s="27" t="s">
        <v>89</v>
      </c>
    </row>
    <row r="85" spans="1:6" x14ac:dyDescent="0.25">
      <c r="A85" s="10"/>
      <c r="B85" s="10"/>
      <c r="C85" s="10"/>
      <c r="D85" s="10"/>
      <c r="E85" s="10"/>
      <c r="F85" s="10"/>
    </row>
    <row r="86" spans="1:6" x14ac:dyDescent="0.25">
      <c r="A86" s="10" t="s">
        <v>79</v>
      </c>
      <c r="B86" s="10">
        <f>'1T'!E86</f>
        <v>60551228852.964722</v>
      </c>
      <c r="C86" s="10">
        <f>'2T'!E86</f>
        <v>60905516030.167572</v>
      </c>
      <c r="D86" s="10">
        <f>'3T'!E86</f>
        <v>67169832831.194496</v>
      </c>
      <c r="E86" s="10">
        <f>'4T'!E86</f>
        <v>74771661091.768768</v>
      </c>
      <c r="F86" s="10">
        <f>B86</f>
        <v>60551228852.964722</v>
      </c>
    </row>
    <row r="87" spans="1:6" x14ac:dyDescent="0.25">
      <c r="A87" s="10" t="s">
        <v>56</v>
      </c>
      <c r="B87" s="10">
        <f>'1T'!E87</f>
        <v>18609806856.75</v>
      </c>
      <c r="C87" s="10">
        <f>'2T'!E87</f>
        <v>24697768843.529999</v>
      </c>
      <c r="D87" s="10">
        <f>'3T'!E87</f>
        <v>24445544905.699997</v>
      </c>
      <c r="E87" s="10">
        <f>'4T'!E87</f>
        <v>24895453716.459999</v>
      </c>
      <c r="F87" s="10">
        <f>SUM(B87:E87)</f>
        <v>92648574322.440002</v>
      </c>
    </row>
    <row r="88" spans="1:6" x14ac:dyDescent="0.25">
      <c r="A88" s="10" t="s">
        <v>57</v>
      </c>
      <c r="B88" s="10">
        <f>'1T'!E88</f>
        <v>79161035709.714722</v>
      </c>
      <c r="C88" s="10">
        <f>'2T'!E88</f>
        <v>85603284873.697571</v>
      </c>
      <c r="D88" s="10">
        <f>'3T'!E88</f>
        <v>91615377736.894501</v>
      </c>
      <c r="E88" s="10">
        <f>'4T'!E88</f>
        <v>99667114808.22876</v>
      </c>
      <c r="F88" s="10">
        <f>SUM(F86:F87)</f>
        <v>153199803175.40472</v>
      </c>
    </row>
    <row r="89" spans="1:6" x14ac:dyDescent="0.25">
      <c r="A89" s="10" t="s">
        <v>58</v>
      </c>
      <c r="B89" s="10">
        <f>'1T'!E89</f>
        <v>18255519679.54715</v>
      </c>
      <c r="C89" s="10">
        <f>'2T'!E89</f>
        <v>18433452042.503075</v>
      </c>
      <c r="D89" s="10">
        <f>'3T'!E89</f>
        <v>16843716645.125732</v>
      </c>
      <c r="E89" s="10">
        <f>'4T'!E89</f>
        <v>22932034741.969799</v>
      </c>
      <c r="F89" s="10">
        <f>SUM(B89:E89)</f>
        <v>76464723109.145752</v>
      </c>
    </row>
    <row r="90" spans="1:6" x14ac:dyDescent="0.25">
      <c r="A90" s="10" t="s">
        <v>59</v>
      </c>
      <c r="B90" s="10">
        <f>'1T'!E90</f>
        <v>60905516030.167572</v>
      </c>
      <c r="C90" s="10">
        <f>'2T'!E90</f>
        <v>67169832831.194496</v>
      </c>
      <c r="D90" s="10">
        <f>'3T'!E90</f>
        <v>74771661091.768768</v>
      </c>
      <c r="E90" s="10">
        <f>'4T'!E90</f>
        <v>76735080066.258957</v>
      </c>
      <c r="F90" s="10">
        <f>+F88-F89</f>
        <v>76735080066.258972</v>
      </c>
    </row>
    <row r="91" spans="1:6" ht="15.75" thickBot="1" x14ac:dyDescent="0.3">
      <c r="A91" s="44"/>
      <c r="B91" s="44"/>
      <c r="C91" s="44"/>
      <c r="D91" s="44"/>
      <c r="E91" s="44"/>
      <c r="F91" s="44"/>
    </row>
    <row r="92" spans="1:6" ht="15.75" thickTop="1" x14ac:dyDescent="0.25">
      <c r="A92" s="80" t="s">
        <v>80</v>
      </c>
      <c r="B92" s="80"/>
      <c r="C92" s="80"/>
      <c r="D92" s="80"/>
      <c r="E92" s="80"/>
      <c r="F92" s="80"/>
    </row>
    <row r="95" spans="1:6" x14ac:dyDescent="0.25">
      <c r="A95" t="s">
        <v>98</v>
      </c>
    </row>
  </sheetData>
  <mergeCells count="20">
    <mergeCell ref="A80:E80"/>
    <mergeCell ref="A81:E81"/>
    <mergeCell ref="A82:E82"/>
    <mergeCell ref="A92:F92"/>
    <mergeCell ref="A77:F77"/>
    <mergeCell ref="B43:E43"/>
    <mergeCell ref="A62:E62"/>
    <mergeCell ref="A63:E63"/>
    <mergeCell ref="A64:E64"/>
    <mergeCell ref="B65:E65"/>
    <mergeCell ref="A37:F37"/>
    <mergeCell ref="A38:F38"/>
    <mergeCell ref="A40:E40"/>
    <mergeCell ref="A41:E41"/>
    <mergeCell ref="A42:E42"/>
    <mergeCell ref="A1:F1"/>
    <mergeCell ref="A8:F8"/>
    <mergeCell ref="A9:F9"/>
    <mergeCell ref="A20:A21"/>
    <mergeCell ref="A32:A33"/>
  </mergeCells>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1T</vt:lpstr>
      <vt:lpstr>2T</vt:lpstr>
      <vt:lpstr>3T</vt:lpstr>
      <vt:lpstr>4T</vt:lpstr>
      <vt:lpstr>Semestral</vt:lpstr>
      <vt:lpstr>3T Acumulado</vt:lpstr>
      <vt:lpstr>Anual</vt:lpstr>
      <vt:lpstr>'1T'!Área_de_impresión</vt:lpstr>
      <vt:lpstr>'2T'!Área_de_impresión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Salim</dc:creator>
  <cp:lastModifiedBy>Horacio Rodriguez</cp:lastModifiedBy>
  <cp:revision>0</cp:revision>
  <cp:lastPrinted>2012-07-31T19:03:28Z</cp:lastPrinted>
  <dcterms:created xsi:type="dcterms:W3CDTF">2011-05-23T23:07:25Z</dcterms:created>
  <dcterms:modified xsi:type="dcterms:W3CDTF">2017-04-19T16:42:40Z</dcterms:modified>
</cp:coreProperties>
</file>