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ágina Web\Año 2018\PANEA\"/>
    </mc:Choice>
  </mc:AlternateContent>
  <bookViews>
    <workbookView xWindow="0" yWindow="0" windowWidth="28800" windowHeight="12330"/>
  </bookViews>
  <sheets>
    <sheet name="1T " sheetId="1" r:id="rId1"/>
    <sheet name="2T" sheetId="2" r:id="rId2"/>
    <sheet name="3T" sheetId="4" r:id="rId3"/>
    <sheet name="4T" sheetId="6" r:id="rId4"/>
    <sheet name="Semestral" sheetId="3" r:id="rId5"/>
    <sheet name="3T Acumulado" sheetId="5" r:id="rId6"/>
    <sheet name="Anual" sheetId="7" r:id="rId7"/>
  </sheets>
  <calcPr calcId="162913"/>
</workbook>
</file>

<file path=xl/calcChain.xml><?xml version="1.0" encoding="utf-8"?>
<calcChain xmlns="http://schemas.openxmlformats.org/spreadsheetml/2006/main">
  <c r="C61" i="6" l="1"/>
  <c r="D61" i="6"/>
  <c r="C62" i="6"/>
  <c r="D62" i="6"/>
  <c r="B62" i="6"/>
  <c r="B61" i="6"/>
  <c r="B34" i="6" l="1"/>
  <c r="C62" i="4" l="1"/>
  <c r="D62" i="4"/>
  <c r="C61" i="4"/>
  <c r="D61" i="4"/>
  <c r="B62" i="4"/>
  <c r="B61" i="4"/>
  <c r="F13" i="4"/>
  <c r="F14" i="4"/>
  <c r="F15" i="4"/>
  <c r="F16" i="4"/>
  <c r="F17" i="4"/>
  <c r="D62" i="2" l="1"/>
  <c r="C62" i="2"/>
  <c r="D61" i="2"/>
  <c r="C61" i="2"/>
  <c r="B62" i="2"/>
  <c r="B61" i="2"/>
  <c r="D62" i="1" l="1"/>
  <c r="D61" i="1"/>
  <c r="C62" i="1"/>
  <c r="C61" i="1"/>
  <c r="E61" i="1" l="1"/>
  <c r="E62" i="1"/>
  <c r="B62" i="7" s="1"/>
  <c r="B66" i="2"/>
  <c r="B79" i="2" s="1"/>
  <c r="C66" i="2"/>
  <c r="C79" i="2" s="1"/>
  <c r="D66" i="6"/>
  <c r="D79" i="6" s="1"/>
  <c r="B66" i="1"/>
  <c r="B79" i="1" s="1"/>
  <c r="B46" i="1"/>
  <c r="C46" i="1"/>
  <c r="D46" i="1"/>
  <c r="B42" i="1"/>
  <c r="C42" i="1"/>
  <c r="D42" i="1"/>
  <c r="B38" i="1"/>
  <c r="C38" i="1"/>
  <c r="D38" i="1"/>
  <c r="B34" i="1"/>
  <c r="C34" i="1"/>
  <c r="D34" i="1"/>
  <c r="C30" i="1"/>
  <c r="D30" i="1"/>
  <c r="B30" i="1"/>
  <c r="C19" i="1"/>
  <c r="B46" i="6"/>
  <c r="C46" i="6"/>
  <c r="D46" i="6"/>
  <c r="B42" i="6"/>
  <c r="C42" i="6"/>
  <c r="D42" i="6"/>
  <c r="B38" i="6"/>
  <c r="C38" i="6"/>
  <c r="D38" i="6"/>
  <c r="C34" i="6"/>
  <c r="C30" i="6"/>
  <c r="D34" i="6"/>
  <c r="B30" i="6"/>
  <c r="D30" i="6"/>
  <c r="B46" i="4"/>
  <c r="C46" i="4"/>
  <c r="D46" i="4"/>
  <c r="B42" i="4"/>
  <c r="C42" i="4"/>
  <c r="D42" i="4"/>
  <c r="B38" i="4"/>
  <c r="C38" i="4"/>
  <c r="D38" i="4"/>
  <c r="B34" i="4"/>
  <c r="C34" i="4"/>
  <c r="D34" i="4"/>
  <c r="B30" i="4"/>
  <c r="C30" i="4"/>
  <c r="D30" i="4"/>
  <c r="B61" i="7"/>
  <c r="B46" i="2"/>
  <c r="C46" i="2"/>
  <c r="D46" i="2"/>
  <c r="B42" i="2"/>
  <c r="C42" i="2"/>
  <c r="D42" i="2"/>
  <c r="B38" i="2"/>
  <c r="C38" i="2"/>
  <c r="D38" i="2"/>
  <c r="B34" i="2"/>
  <c r="C34" i="2"/>
  <c r="D34" i="2"/>
  <c r="B30" i="2"/>
  <c r="C30" i="2"/>
  <c r="D30" i="2"/>
  <c r="E31" i="2"/>
  <c r="C31" i="7" s="1"/>
  <c r="E33" i="7"/>
  <c r="E37" i="7"/>
  <c r="E41" i="7"/>
  <c r="E45" i="7"/>
  <c r="E49" i="7"/>
  <c r="F14" i="6"/>
  <c r="F14" i="7" s="1"/>
  <c r="F14" i="1"/>
  <c r="C14" i="3" s="1"/>
  <c r="F15" i="6"/>
  <c r="F15" i="7" s="1"/>
  <c r="F15" i="1"/>
  <c r="C15" i="5" s="1"/>
  <c r="F16" i="6"/>
  <c r="F16" i="7" s="1"/>
  <c r="F16" i="1"/>
  <c r="C16" i="7" s="1"/>
  <c r="F17" i="6"/>
  <c r="F17" i="7" s="1"/>
  <c r="F17" i="1"/>
  <c r="C17" i="7" s="1"/>
  <c r="F13" i="6"/>
  <c r="F13" i="7" s="1"/>
  <c r="E14" i="7"/>
  <c r="E15" i="7"/>
  <c r="E16" i="7"/>
  <c r="E17" i="5"/>
  <c r="E13" i="7"/>
  <c r="F14" i="2"/>
  <c r="D14" i="3" s="1"/>
  <c r="F15" i="2"/>
  <c r="D15" i="3" s="1"/>
  <c r="F16" i="2"/>
  <c r="D16" i="7" s="1"/>
  <c r="F17" i="2"/>
  <c r="D17" i="7" s="1"/>
  <c r="F13" i="2"/>
  <c r="D13" i="7" s="1"/>
  <c r="F13" i="1"/>
  <c r="C13" i="7" s="1"/>
  <c r="E35" i="6"/>
  <c r="E35" i="7" s="1"/>
  <c r="E36" i="6"/>
  <c r="E36" i="7" s="1"/>
  <c r="E32" i="6"/>
  <c r="E32" i="7" s="1"/>
  <c r="E32" i="1"/>
  <c r="B32" i="3" s="1"/>
  <c r="E32" i="2"/>
  <c r="C32" i="7" s="1"/>
  <c r="E32" i="4"/>
  <c r="D32" i="7" s="1"/>
  <c r="E39" i="6"/>
  <c r="E40" i="6"/>
  <c r="E40" i="7" s="1"/>
  <c r="E40" i="1"/>
  <c r="B40" i="5" s="1"/>
  <c r="B40" i="7"/>
  <c r="E40" i="2"/>
  <c r="C40" i="5" s="1"/>
  <c r="E40" i="4"/>
  <c r="D40" i="7" s="1"/>
  <c r="E43" i="6"/>
  <c r="E43" i="7" s="1"/>
  <c r="E44" i="6"/>
  <c r="E44" i="1"/>
  <c r="B44" i="5" s="1"/>
  <c r="E44" i="2"/>
  <c r="C44" i="7" s="1"/>
  <c r="E44" i="4"/>
  <c r="D44" i="7" s="1"/>
  <c r="E47" i="6"/>
  <c r="E48" i="6"/>
  <c r="E48" i="7" s="1"/>
  <c r="E48" i="1"/>
  <c r="E48" i="2"/>
  <c r="C48" i="7" s="1"/>
  <c r="E48" i="4"/>
  <c r="D48" i="7" s="1"/>
  <c r="E31" i="6"/>
  <c r="E31" i="7" s="1"/>
  <c r="C49" i="7"/>
  <c r="B49" i="7"/>
  <c r="C45" i="7"/>
  <c r="B45" i="7"/>
  <c r="C41" i="7"/>
  <c r="B41" i="7"/>
  <c r="C37" i="7"/>
  <c r="B37" i="7"/>
  <c r="C33" i="7"/>
  <c r="B33" i="7"/>
  <c r="E17" i="7"/>
  <c r="C66" i="6"/>
  <c r="C79" i="6" s="1"/>
  <c r="B66" i="6"/>
  <c r="B79" i="6" s="1"/>
  <c r="E61" i="2"/>
  <c r="C61" i="7" s="1"/>
  <c r="E62" i="2"/>
  <c r="C62" i="7" s="1"/>
  <c r="E61" i="4"/>
  <c r="D61" i="7" s="1"/>
  <c r="E62" i="4"/>
  <c r="E62" i="6"/>
  <c r="E62" i="7" s="1"/>
  <c r="E61" i="6"/>
  <c r="E61" i="7" s="1"/>
  <c r="E19" i="6"/>
  <c r="D19" i="6"/>
  <c r="C19" i="6"/>
  <c r="C49" i="5"/>
  <c r="B49" i="5"/>
  <c r="C45" i="5"/>
  <c r="B45" i="5"/>
  <c r="C41" i="5"/>
  <c r="B41" i="5"/>
  <c r="C37" i="5"/>
  <c r="B37" i="5"/>
  <c r="C33" i="5"/>
  <c r="B33" i="5"/>
  <c r="E33" i="4"/>
  <c r="D33" i="5" s="1"/>
  <c r="E35" i="4"/>
  <c r="D35" i="7" s="1"/>
  <c r="E36" i="4"/>
  <c r="D36" i="5" s="1"/>
  <c r="E37" i="4"/>
  <c r="D37" i="7" s="1"/>
  <c r="E39" i="4"/>
  <c r="D39" i="7" s="1"/>
  <c r="E41" i="4"/>
  <c r="D41" i="7" s="1"/>
  <c r="E43" i="4"/>
  <c r="D43" i="5" s="1"/>
  <c r="E45" i="4"/>
  <c r="E47" i="4"/>
  <c r="E49" i="4"/>
  <c r="D49" i="7" s="1"/>
  <c r="E31" i="4"/>
  <c r="D31" i="7" s="1"/>
  <c r="E16" i="5"/>
  <c r="D66" i="4"/>
  <c r="D79" i="4" s="1"/>
  <c r="C66" i="4"/>
  <c r="C79" i="4" s="1"/>
  <c r="B66" i="4"/>
  <c r="B79" i="4" s="1"/>
  <c r="E19" i="4"/>
  <c r="D19" i="4"/>
  <c r="C19" i="4"/>
  <c r="C33" i="3"/>
  <c r="C37" i="3"/>
  <c r="C41" i="3"/>
  <c r="C45" i="3"/>
  <c r="D45" i="3" s="1"/>
  <c r="C49" i="3"/>
  <c r="B33" i="3"/>
  <c r="D33" i="3" s="1"/>
  <c r="B37" i="3"/>
  <c r="D37" i="3" s="1"/>
  <c r="B41" i="3"/>
  <c r="B45" i="3"/>
  <c r="B49" i="3"/>
  <c r="D49" i="3" s="1"/>
  <c r="C16" i="3"/>
  <c r="E47" i="2"/>
  <c r="C47" i="7" s="1"/>
  <c r="E43" i="2"/>
  <c r="C43" i="5" s="1"/>
  <c r="E39" i="2"/>
  <c r="C39" i="7" s="1"/>
  <c r="E36" i="2"/>
  <c r="C36" i="3" s="1"/>
  <c r="E35" i="2"/>
  <c r="C35" i="7" s="1"/>
  <c r="E19" i="2"/>
  <c r="D19" i="2"/>
  <c r="C19" i="2"/>
  <c r="C32" i="5"/>
  <c r="C48" i="5"/>
  <c r="C48" i="3"/>
  <c r="D66" i="2"/>
  <c r="D79" i="2" s="1"/>
  <c r="D66" i="1"/>
  <c r="D79" i="1" s="1"/>
  <c r="C66" i="1"/>
  <c r="C79" i="1" s="1"/>
  <c r="E47" i="1"/>
  <c r="E43" i="1"/>
  <c r="B43" i="7" s="1"/>
  <c r="E39" i="1"/>
  <c r="B39" i="3" s="1"/>
  <c r="E36" i="1"/>
  <c r="B36" i="5" s="1"/>
  <c r="E31" i="1"/>
  <c r="B31" i="5" s="1"/>
  <c r="B44" i="3"/>
  <c r="B48" i="3"/>
  <c r="E19" i="1"/>
  <c r="D19" i="1"/>
  <c r="B40" i="3"/>
  <c r="E35" i="1"/>
  <c r="B35" i="5" s="1"/>
  <c r="E39" i="7"/>
  <c r="B43" i="3" l="1"/>
  <c r="C15" i="3"/>
  <c r="B39" i="7"/>
  <c r="D43" i="7"/>
  <c r="D42" i="7" s="1"/>
  <c r="E38" i="1"/>
  <c r="D49" i="5"/>
  <c r="D41" i="3"/>
  <c r="F49" i="7"/>
  <c r="E66" i="7"/>
  <c r="E79" i="7" s="1"/>
  <c r="E46" i="6"/>
  <c r="E38" i="7"/>
  <c r="E38" i="6"/>
  <c r="E34" i="6"/>
  <c r="E34" i="7"/>
  <c r="F19" i="6"/>
  <c r="D35" i="5"/>
  <c r="D31" i="5"/>
  <c r="D16" i="3"/>
  <c r="E16" i="3" s="1"/>
  <c r="D16" i="5"/>
  <c r="D15" i="7"/>
  <c r="E46" i="1"/>
  <c r="B44" i="7"/>
  <c r="B42" i="7" s="1"/>
  <c r="B38" i="3"/>
  <c r="B39" i="5"/>
  <c r="B38" i="5" s="1"/>
  <c r="B66" i="7"/>
  <c r="B79" i="7" s="1"/>
  <c r="B34" i="5"/>
  <c r="C15" i="7"/>
  <c r="C13" i="3"/>
  <c r="C17" i="3"/>
  <c r="C19" i="3" s="1"/>
  <c r="C13" i="5"/>
  <c r="C14" i="5"/>
  <c r="C17" i="5"/>
  <c r="C14" i="7"/>
  <c r="D48" i="3"/>
  <c r="E47" i="7"/>
  <c r="E46" i="7" s="1"/>
  <c r="E15" i="5"/>
  <c r="F37" i="7"/>
  <c r="E19" i="7"/>
  <c r="E66" i="6"/>
  <c r="E79" i="6" s="1"/>
  <c r="B42" i="3"/>
  <c r="C39" i="3"/>
  <c r="D39" i="3" s="1"/>
  <c r="C40" i="3"/>
  <c r="D40" i="3" s="1"/>
  <c r="D32" i="5"/>
  <c r="D30" i="5" s="1"/>
  <c r="D48" i="5"/>
  <c r="C46" i="7"/>
  <c r="C51" i="1"/>
  <c r="F19" i="1"/>
  <c r="C39" i="5"/>
  <c r="C38" i="5" s="1"/>
  <c r="C32" i="3"/>
  <c r="F19" i="2"/>
  <c r="D17" i="3"/>
  <c r="E13" i="5"/>
  <c r="C16" i="5"/>
  <c r="E30" i="6"/>
  <c r="G16" i="7"/>
  <c r="C51" i="6"/>
  <c r="D51" i="1"/>
  <c r="F61" i="7"/>
  <c r="E42" i="6"/>
  <c r="D51" i="6"/>
  <c r="E30" i="7"/>
  <c r="F19" i="7"/>
  <c r="D61" i="5"/>
  <c r="D44" i="5"/>
  <c r="D41" i="5"/>
  <c r="F41" i="7"/>
  <c r="D37" i="5"/>
  <c r="D36" i="7"/>
  <c r="D34" i="7" s="1"/>
  <c r="D51" i="4"/>
  <c r="D33" i="7"/>
  <c r="F33" i="7" s="1"/>
  <c r="E14" i="5"/>
  <c r="G17" i="7"/>
  <c r="F19" i="4"/>
  <c r="C66" i="7"/>
  <c r="C79" i="7" s="1"/>
  <c r="D32" i="3"/>
  <c r="C30" i="7"/>
  <c r="D51" i="2"/>
  <c r="C51" i="2"/>
  <c r="B51" i="2"/>
  <c r="E15" i="3"/>
  <c r="D15" i="5"/>
  <c r="D17" i="5"/>
  <c r="E30" i="1"/>
  <c r="C43" i="3"/>
  <c r="C43" i="7"/>
  <c r="C42" i="7" s="1"/>
  <c r="D47" i="7"/>
  <c r="D46" i="7" s="1"/>
  <c r="D47" i="5"/>
  <c r="E41" i="5"/>
  <c r="D62" i="5"/>
  <c r="D62" i="7"/>
  <c r="D66" i="7" s="1"/>
  <c r="D79" i="7" s="1"/>
  <c r="B31" i="7"/>
  <c r="B31" i="3"/>
  <c r="B47" i="5"/>
  <c r="B47" i="7"/>
  <c r="E42" i="2"/>
  <c r="C35" i="3"/>
  <c r="C34" i="3" s="1"/>
  <c r="E34" i="2"/>
  <c r="E46" i="2"/>
  <c r="C47" i="3"/>
  <c r="C46" i="3" s="1"/>
  <c r="C47" i="5"/>
  <c r="C46" i="5" s="1"/>
  <c r="D39" i="5"/>
  <c r="E46" i="4"/>
  <c r="D45" i="5"/>
  <c r="E42" i="4"/>
  <c r="E66" i="4"/>
  <c r="E79" i="4" s="1"/>
  <c r="E66" i="2"/>
  <c r="E79" i="2" s="1"/>
  <c r="G13" i="7"/>
  <c r="B48" i="7"/>
  <c r="F48" i="7" s="1"/>
  <c r="B48" i="5"/>
  <c r="E44" i="7"/>
  <c r="E42" i="7" s="1"/>
  <c r="D13" i="5"/>
  <c r="D13" i="3"/>
  <c r="D19" i="3" s="1"/>
  <c r="D14" i="5"/>
  <c r="D14" i="7"/>
  <c r="C19" i="7"/>
  <c r="C51" i="4"/>
  <c r="B51" i="6"/>
  <c r="B51" i="1"/>
  <c r="C31" i="5"/>
  <c r="C31" i="3"/>
  <c r="B43" i="5"/>
  <c r="E42" i="1"/>
  <c r="E30" i="2"/>
  <c r="E38" i="4"/>
  <c r="D38" i="7"/>
  <c r="E33" i="5"/>
  <c r="E49" i="5"/>
  <c r="E34" i="1"/>
  <c r="B35" i="3"/>
  <c r="B38" i="7"/>
  <c r="F39" i="7"/>
  <c r="B35" i="7"/>
  <c r="B47" i="3"/>
  <c r="B32" i="5"/>
  <c r="B30" i="5" s="1"/>
  <c r="C35" i="5"/>
  <c r="C36" i="5"/>
  <c r="C36" i="7"/>
  <c r="C34" i="7" s="1"/>
  <c r="D40" i="5"/>
  <c r="E40" i="5" s="1"/>
  <c r="D45" i="7"/>
  <c r="F45" i="7" s="1"/>
  <c r="C44" i="5"/>
  <c r="C44" i="3"/>
  <c r="D44" i="3" s="1"/>
  <c r="B32" i="7"/>
  <c r="F32" i="7" s="1"/>
  <c r="E14" i="3"/>
  <c r="B36" i="7"/>
  <c r="B36" i="3"/>
  <c r="E34" i="4"/>
  <c r="C40" i="7"/>
  <c r="F40" i="7" s="1"/>
  <c r="E38" i="2"/>
  <c r="E30" i="4"/>
  <c r="B51" i="4"/>
  <c r="E66" i="1"/>
  <c r="E79" i="1" s="1"/>
  <c r="E19" i="5" l="1"/>
  <c r="E44" i="5"/>
  <c r="G15" i="7"/>
  <c r="E35" i="5"/>
  <c r="F15" i="5"/>
  <c r="E51" i="7"/>
  <c r="E51" i="6"/>
  <c r="E48" i="5"/>
  <c r="D34" i="5"/>
  <c r="F14" i="5"/>
  <c r="C38" i="3"/>
  <c r="D38" i="3"/>
  <c r="F16" i="5"/>
  <c r="E19" i="3"/>
  <c r="E17" i="3"/>
  <c r="G14" i="7"/>
  <c r="C19" i="5"/>
  <c r="F17" i="5"/>
  <c r="E39" i="5"/>
  <c r="E38" i="5" s="1"/>
  <c r="D46" i="5"/>
  <c r="E51" i="1"/>
  <c r="F44" i="7"/>
  <c r="F62" i="7"/>
  <c r="F66" i="7" s="1"/>
  <c r="F79" i="7" s="1"/>
  <c r="D66" i="5"/>
  <c r="D79" i="5" s="1"/>
  <c r="F36" i="7"/>
  <c r="E37" i="5"/>
  <c r="D30" i="7"/>
  <c r="D51" i="7" s="1"/>
  <c r="C62" i="3"/>
  <c r="E51" i="2"/>
  <c r="D19" i="7"/>
  <c r="G19" i="7" s="1"/>
  <c r="D19" i="5"/>
  <c r="F19" i="5" s="1"/>
  <c r="F13" i="5"/>
  <c r="F31" i="7"/>
  <c r="F30" i="7" s="1"/>
  <c r="B30" i="7"/>
  <c r="B34" i="7"/>
  <c r="F35" i="7"/>
  <c r="F47" i="7"/>
  <c r="F46" i="7" s="1"/>
  <c r="B46" i="7"/>
  <c r="E51" i="4"/>
  <c r="B62" i="5"/>
  <c r="E32" i="5"/>
  <c r="F38" i="7"/>
  <c r="C30" i="3"/>
  <c r="C61" i="3"/>
  <c r="C66" i="3" s="1"/>
  <c r="C79" i="3" s="1"/>
  <c r="E13" i="3"/>
  <c r="B46" i="5"/>
  <c r="E47" i="5"/>
  <c r="C42" i="5"/>
  <c r="F43" i="7"/>
  <c r="C62" i="5"/>
  <c r="E36" i="5"/>
  <c r="B34" i="3"/>
  <c r="D35" i="3"/>
  <c r="C34" i="5"/>
  <c r="D38" i="5"/>
  <c r="C42" i="3"/>
  <c r="D43" i="3"/>
  <c r="D42" i="3" s="1"/>
  <c r="D36" i="3"/>
  <c r="D62" i="3" s="1"/>
  <c r="B62" i="3"/>
  <c r="B46" i="3"/>
  <c r="D47" i="3"/>
  <c r="D46" i="3" s="1"/>
  <c r="E43" i="5"/>
  <c r="B42" i="5"/>
  <c r="B61" i="5"/>
  <c r="C30" i="5"/>
  <c r="C61" i="5"/>
  <c r="E31" i="5"/>
  <c r="D42" i="5"/>
  <c r="E45" i="5"/>
  <c r="D31" i="3"/>
  <c r="B30" i="3"/>
  <c r="B61" i="3"/>
  <c r="C38" i="7"/>
  <c r="C51" i="7" s="1"/>
  <c r="E46" i="5" l="1"/>
  <c r="D51" i="5"/>
  <c r="E30" i="5"/>
  <c r="F42" i="7"/>
  <c r="B51" i="5"/>
  <c r="B51" i="7"/>
  <c r="B51" i="3"/>
  <c r="E42" i="5"/>
  <c r="F34" i="7"/>
  <c r="E34" i="5"/>
  <c r="C66" i="5"/>
  <c r="C79" i="5" s="1"/>
  <c r="C51" i="3"/>
  <c r="C51" i="5"/>
  <c r="D34" i="3"/>
  <c r="B66" i="3"/>
  <c r="E61" i="5"/>
  <c r="B66" i="5"/>
  <c r="B79" i="5" s="1"/>
  <c r="D61" i="3"/>
  <c r="D30" i="3"/>
  <c r="E62" i="5"/>
  <c r="D66" i="3" l="1"/>
  <c r="D79" i="3" s="1"/>
  <c r="B79" i="3"/>
  <c r="E51" i="5"/>
  <c r="F51" i="7"/>
  <c r="D51" i="3"/>
  <c r="E66" i="5"/>
  <c r="E79" i="5" s="1"/>
</calcChain>
</file>

<file path=xl/sharedStrings.xml><?xml version="1.0" encoding="utf-8"?>
<sst xmlns="http://schemas.openxmlformats.org/spreadsheetml/2006/main" count="658" uniqueCount="95">
  <si>
    <t xml:space="preserve">Programa: </t>
  </si>
  <si>
    <t>Institución:</t>
  </si>
  <si>
    <t>Unidad</t>
  </si>
  <si>
    <t>Personas</t>
  </si>
  <si>
    <t xml:space="preserve">4. </t>
  </si>
  <si>
    <t xml:space="preserve">5. </t>
  </si>
  <si>
    <t>Cuadro 1</t>
  </si>
  <si>
    <t xml:space="preserve">Unidad: </t>
  </si>
  <si>
    <t>Colones</t>
  </si>
  <si>
    <t>Rubro por objeto de gasto</t>
  </si>
  <si>
    <t>Unidad Ejecutora:</t>
  </si>
  <si>
    <t>Reporte de beneficiarios efectivos financiados por el Fondo de Desarrollo Social y Asignaciones Familiares</t>
  </si>
  <si>
    <t>Total</t>
  </si>
  <si>
    <t>Cuadro 2</t>
  </si>
  <si>
    <t>Cuadro 3</t>
  </si>
  <si>
    <t>FODESAF</t>
  </si>
  <si>
    <t>Ministerio de Educación Pública (MEP)</t>
  </si>
  <si>
    <t xml:space="preserve">      Alimentos</t>
  </si>
  <si>
    <t xml:space="preserve">     Servicios de preparación</t>
  </si>
  <si>
    <t xml:space="preserve">    Equipamiento y mejoras </t>
  </si>
  <si>
    <t>1.Transferencias a Juntas de Educacion y Administrativas para adquisicion de alimentos.</t>
  </si>
  <si>
    <t>2.Transferencias a Juntas de Educacion y Administrativas para la contratacion de servicios para preparacion de alimentos.</t>
  </si>
  <si>
    <t>Enero</t>
  </si>
  <si>
    <t>Febrero</t>
  </si>
  <si>
    <t>Marzo</t>
  </si>
  <si>
    <t>I Trimestre</t>
  </si>
  <si>
    <t>Programa de Alimentación y Nutrición del Escolar y el Adolescente (PANEA)</t>
  </si>
  <si>
    <t>Dirección Programas de Equidad</t>
  </si>
  <si>
    <t>Periodo:</t>
  </si>
  <si>
    <t>Cuadro 4</t>
  </si>
  <si>
    <t>Reporte de ingresos efectivos girados por el Fondo de Desarrollo Social y Asignaciones Familiares</t>
  </si>
  <si>
    <r>
      <t xml:space="preserve">1. Saldo en caja inicial  (5 </t>
    </r>
    <r>
      <rPr>
        <sz val="11"/>
        <color rgb="FF000000"/>
        <rFont val="Calibri"/>
        <family val="2"/>
        <scheme val="minor"/>
      </rPr>
      <t xml:space="preserve">t-1) </t>
    </r>
  </si>
  <si>
    <t>2. Ingresos efectivos recibidos</t>
  </si>
  <si>
    <t xml:space="preserve">3. Recursos disponibles (1+2) </t>
  </si>
  <si>
    <t>4. Egresos efectivos pagados</t>
  </si>
  <si>
    <t xml:space="preserve">5. Saldo en caja final   (3-4) </t>
  </si>
  <si>
    <t>2. Servicios de alimentación para colegiales de centros académicos</t>
  </si>
  <si>
    <t>4. Servicios de alimentación para estudiantes educación especial</t>
  </si>
  <si>
    <t>5. Servicios de alimentación para estudiantes de educación de adultos</t>
  </si>
  <si>
    <t>Reporte de gastos efectivos por producto financiados por el Fondo de Desarrollo Social y Asignaciones Familiares</t>
  </si>
  <si>
    <t>Unidad: Colones</t>
  </si>
  <si>
    <t>3. Servicios de alimentación para colegiales de centros técnicos</t>
  </si>
  <si>
    <t>Reporte de gastos efectivos por rubro financiados por el Fondo de Desarrollo Social y Asignaciones Familiares</t>
  </si>
  <si>
    <t>3. Transferencias para equipamiento y mejoras</t>
  </si>
  <si>
    <t>3. Servicios de alimentación para colegiales de centros académicos</t>
  </si>
  <si>
    <t>4. Servicios de alimentación para colegiales de centros técnicos</t>
  </si>
  <si>
    <t>5. Servicios de alimentación para estudiantes educación especial</t>
  </si>
  <si>
    <t>6. Servicios de alimentación para estudiantes de educación de adultos</t>
  </si>
  <si>
    <t>Abril</t>
  </si>
  <si>
    <t>Mayo</t>
  </si>
  <si>
    <t>Junio</t>
  </si>
  <si>
    <t>II Trimestre</t>
  </si>
  <si>
    <t xml:space="preserve">3. </t>
  </si>
  <si>
    <t>I Semestre</t>
  </si>
  <si>
    <t>Nota: El grueso de los beneficiarios son las mismas personas todos los meses de acuerdo a las listas de matrícula; sin embargo, puede variar duarnte el año debido a revisiones sobre cambios en dichas listas.</t>
  </si>
  <si>
    <t>Julio</t>
  </si>
  <si>
    <t>Agosto</t>
  </si>
  <si>
    <t>Setiembre</t>
  </si>
  <si>
    <t>III Trimestre</t>
  </si>
  <si>
    <t>Reporte de gastos efectivos financiados por el Fondo de Desarrollo Social y Asignaciones Familiares</t>
  </si>
  <si>
    <t xml:space="preserve">Setiembre </t>
  </si>
  <si>
    <t>Promedio Anual</t>
  </si>
  <si>
    <t>Acumulado</t>
  </si>
  <si>
    <r>
      <rPr>
        <b/>
        <sz val="11"/>
        <color theme="1"/>
        <rFont val="Calibri"/>
        <family val="2"/>
        <scheme val="minor"/>
      </rPr>
      <t>Fuentes:</t>
    </r>
    <r>
      <rPr>
        <sz val="11"/>
        <color theme="1"/>
        <rFont val="Calibri"/>
        <family val="2"/>
        <scheme val="minor"/>
      </rPr>
      <t xml:space="preserve"> Departamento de Planificación y Evaluación de Impacto de la Dirección de Programas de Equidad (parte de gasto)</t>
    </r>
  </si>
  <si>
    <r>
      <rPr>
        <b/>
        <sz val="11"/>
        <color theme="1"/>
        <rFont val="Calibri"/>
        <family val="2"/>
        <scheme val="minor"/>
      </rPr>
      <t xml:space="preserve">Fuente: </t>
    </r>
    <r>
      <rPr>
        <sz val="11"/>
        <color theme="1"/>
        <rFont val="Calibri"/>
        <family val="2"/>
        <scheme val="minor"/>
      </rPr>
      <t>Departamento de Planificación y Evaluación de Impacto de la Dirección de Programas de Equidad</t>
    </r>
  </si>
  <si>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Departamento de Planificación y Evaluación de Impacto de la Dirección de Programas de Equidad</t>
    </r>
  </si>
  <si>
    <r>
      <rPr>
        <b/>
        <sz val="11"/>
        <color theme="1"/>
        <rFont val="Calibri"/>
        <family val="2"/>
        <scheme val="minor"/>
      </rPr>
      <t>Fuentes</t>
    </r>
    <r>
      <rPr>
        <sz val="11"/>
        <color theme="1"/>
        <rFont val="Calibri"/>
        <family val="2"/>
        <scheme val="minor"/>
      </rPr>
      <t>: Departamento de Planificación y Evaluación de Impacto de la Dirección de Programas de Equidad (parte de gasto)</t>
    </r>
  </si>
  <si>
    <t>Nota: El grueso de los beneficiarios son las mismas personas todos los meses de acuerdo a las listas de matrícula; sin embargo, puede variar durante el año debido a revisiones sobre cambios en dichas listas.</t>
  </si>
  <si>
    <t>Octubre</t>
  </si>
  <si>
    <t>Noviembre</t>
  </si>
  <si>
    <t>Diciembre</t>
  </si>
  <si>
    <t>IV trimestre</t>
  </si>
  <si>
    <t>Fuente: Departamento de Planificación y Evaluación de Impacto de la Dirección de Programas de Equidad</t>
  </si>
  <si>
    <t>IV Trimestre</t>
  </si>
  <si>
    <t>Fuentes: Departamento de Planificación y Evaluación de Impacto de la Dirección de Programas de Equidad (parte de gasto)</t>
  </si>
  <si>
    <t>Anual</t>
  </si>
  <si>
    <t>Período:</t>
  </si>
  <si>
    <t>Beneficio</t>
  </si>
  <si>
    <t>Promedio</t>
  </si>
  <si>
    <t>Nota: El giro de recursos a PANEA no se hace directamente. Es Hacienda quien paga a las Juntas de Educación de acuerdo a información remitida por PANEA, y posteriormente Hacienda cobra al Fondo tales recursos. Por esta razón se da un desfase entre la ejecución de los recursos y la salida de estos del Fondo.</t>
  </si>
  <si>
    <t>1. Servicios de alimentación para preescolares y escolares</t>
  </si>
  <si>
    <t>1. Servicios de alimentación para preescolares y escolares*</t>
  </si>
  <si>
    <t>Los Servicios de alimentación para preescolares esta incluido en escolares(Primaria)</t>
  </si>
  <si>
    <t>Nota: Los recursos de Servicios de alimentación para preescolares esta incluido en escolares(Primaria)</t>
  </si>
  <si>
    <t>1. Servicios de alimentación para preescolares y escolares *</t>
  </si>
  <si>
    <t>Nota: Los Servicios de alimentación para preescolares esta incluido en escolares(Primaria)</t>
  </si>
  <si>
    <t>* En servicios de alimentación para escolares, esta incluido  los recursos del centro Javillos Cod: 1994( Colegio Virtual Marco Tulio  Fallas)</t>
  </si>
  <si>
    <t>Fecha de actualización: 22/03/2019</t>
  </si>
  <si>
    <t>Primer  Trimestre 2018</t>
  </si>
  <si>
    <t>Segundo Trimestre 2018</t>
  </si>
  <si>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Departamento de Alimentación y Nutrición del Escolar y Adolescente de la Dirección de Programas de Equidad</t>
    </r>
  </si>
  <si>
    <t>Tercer Trimestre 2018</t>
  </si>
  <si>
    <t>Primer Semestre 2018</t>
  </si>
  <si>
    <t>Cuarto Trimestre 2018</t>
  </si>
  <si>
    <t>Tercer Trimestre Acumulado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</si>
</sst>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</cellStyleXfs>
  <cellXfs count="90">
    <xf numFmtId="0" fontId="0" fillId="0" borderId="0" xfId="0"/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Border="1" applyAlignment="1">
      <alignment vertical="top"/>
    </xf>
    <xf numFmtId="3" fontId="3" fillId="0" borderId="0" xfId="0" applyNumberFormat="1" applyFont="1" applyFill="1" applyBorder="1"/>
    <xf numFmtId="3" fontId="0" fillId="0" borderId="0" xfId="0" applyNumberFormat="1" applyFont="1" applyFill="1" applyAlignment="1">
      <alignment horizontal="left"/>
    </xf>
    <xf numFmtId="3" fontId="0" fillId="0" borderId="1" xfId="0" applyNumberFormat="1" applyFont="1" applyFill="1" applyBorder="1" applyAlignment="1">
      <alignment horizontal="left"/>
    </xf>
    <xf numFmtId="3" fontId="5" fillId="0" borderId="0" xfId="0" applyNumberFormat="1" applyFont="1" applyFill="1" applyAlignment="1">
      <alignment horizontal="left"/>
    </xf>
    <xf numFmtId="3" fontId="0" fillId="0" borderId="2" xfId="0" applyNumberFormat="1" applyFont="1" applyFill="1" applyBorder="1" applyAlignment="1">
      <alignment horizontal="left"/>
    </xf>
    <xf numFmtId="3" fontId="0" fillId="0" borderId="0" xfId="0" applyNumberFormat="1" applyFont="1" applyFill="1" applyAlignment="1">
      <alignment horizontal="center"/>
    </xf>
    <xf numFmtId="165" fontId="0" fillId="0" borderId="0" xfId="1" applyNumberFormat="1" applyFont="1" applyFill="1" applyAlignment="1">
      <alignment horizontal="right" indent="3"/>
    </xf>
    <xf numFmtId="165" fontId="3" fillId="0" borderId="0" xfId="1" applyNumberFormat="1" applyFont="1" applyFill="1" applyAlignment="1">
      <alignment horizontal="right"/>
    </xf>
    <xf numFmtId="165" fontId="3" fillId="0" borderId="0" xfId="1" applyNumberFormat="1" applyFont="1" applyFill="1" applyBorder="1" applyAlignment="1">
      <alignment vertical="top"/>
    </xf>
    <xf numFmtId="165" fontId="3" fillId="0" borderId="0" xfId="1" applyNumberFormat="1" applyFont="1" applyFill="1" applyBorder="1"/>
    <xf numFmtId="165" fontId="0" fillId="0" borderId="0" xfId="1" applyNumberFormat="1" applyFont="1" applyFill="1" applyAlignment="1">
      <alignment horizontal="right"/>
    </xf>
    <xf numFmtId="165" fontId="0" fillId="0" borderId="0" xfId="1" applyNumberFormat="1" applyFont="1" applyFill="1" applyBorder="1" applyAlignment="1">
      <alignment vertical="top"/>
    </xf>
    <xf numFmtId="165" fontId="0" fillId="0" borderId="0" xfId="1" applyNumberFormat="1" applyFont="1" applyFill="1" applyBorder="1"/>
    <xf numFmtId="165" fontId="0" fillId="0" borderId="0" xfId="1" applyNumberFormat="1" applyFont="1" applyFill="1"/>
    <xf numFmtId="165" fontId="0" fillId="0" borderId="1" xfId="1" applyNumberFormat="1" applyFont="1" applyFill="1" applyBorder="1" applyAlignment="1">
      <alignment horizontal="center"/>
    </xf>
    <xf numFmtId="165" fontId="5" fillId="0" borderId="0" xfId="1" applyNumberFormat="1" applyFont="1" applyFill="1" applyAlignment="1">
      <alignment horizontal="left"/>
    </xf>
    <xf numFmtId="165" fontId="2" fillId="0" borderId="0" xfId="1" applyNumberFormat="1" applyFont="1" applyFill="1" applyAlignment="1">
      <alignment horizontal="left"/>
    </xf>
    <xf numFmtId="165" fontId="0" fillId="0" borderId="2" xfId="1" applyNumberFormat="1" applyFont="1" applyFill="1" applyBorder="1"/>
    <xf numFmtId="165" fontId="0" fillId="0" borderId="0" xfId="1" applyNumberFormat="1" applyFont="1" applyFill="1" applyAlignment="1">
      <alignment horizontal="left"/>
    </xf>
    <xf numFmtId="165" fontId="0" fillId="0" borderId="1" xfId="1" applyNumberFormat="1" applyFont="1" applyFill="1" applyBorder="1" applyAlignment="1">
      <alignment horizontal="left"/>
    </xf>
    <xf numFmtId="165" fontId="0" fillId="0" borderId="2" xfId="1" applyNumberFormat="1" applyFont="1" applyFill="1" applyBorder="1" applyAlignment="1">
      <alignment horizontal="left"/>
    </xf>
    <xf numFmtId="165" fontId="0" fillId="0" borderId="0" xfId="1" applyNumberFormat="1" applyFont="1" applyFill="1" applyAlignment="1">
      <alignment horizontal="center"/>
    </xf>
    <xf numFmtId="165" fontId="0" fillId="0" borderId="0" xfId="2" applyNumberFormat="1" applyFont="1" applyFill="1"/>
    <xf numFmtId="0" fontId="10" fillId="0" borderId="0" xfId="0" applyFont="1" applyFill="1"/>
    <xf numFmtId="4" fontId="5" fillId="0" borderId="0" xfId="1" applyNumberFormat="1" applyFont="1" applyFill="1" applyAlignment="1">
      <alignment horizontal="right"/>
    </xf>
    <xf numFmtId="39" fontId="0" fillId="0" borderId="0" xfId="1" applyNumberFormat="1" applyFont="1" applyFill="1"/>
    <xf numFmtId="39" fontId="0" fillId="0" borderId="0" xfId="1" applyNumberFormat="1" applyFont="1" applyFill="1" applyAlignment="1">
      <alignment horizontal="left"/>
    </xf>
    <xf numFmtId="39" fontId="5" fillId="0" borderId="0" xfId="1" applyNumberFormat="1" applyFont="1" applyFill="1" applyAlignment="1">
      <alignment horizontal="left"/>
    </xf>
    <xf numFmtId="39" fontId="0" fillId="0" borderId="2" xfId="1" applyNumberFormat="1" applyFont="1" applyFill="1" applyBorder="1" applyAlignment="1">
      <alignment horizontal="left"/>
    </xf>
    <xf numFmtId="39" fontId="3" fillId="0" borderId="0" xfId="1" applyNumberFormat="1" applyFont="1" applyFill="1" applyAlignment="1">
      <alignment horizontal="right"/>
    </xf>
    <xf numFmtId="39" fontId="0" fillId="0" borderId="1" xfId="1" applyNumberFormat="1" applyFont="1" applyFill="1" applyBorder="1" applyAlignment="1">
      <alignment horizontal="left"/>
    </xf>
    <xf numFmtId="4" fontId="0" fillId="0" borderId="0" xfId="0" applyNumberFormat="1" applyFont="1" applyFill="1"/>
    <xf numFmtId="3" fontId="0" fillId="0" borderId="0" xfId="0" applyNumberFormat="1" applyFont="1" applyFill="1" applyAlignment="1">
      <alignment horizontal="left" vertical="center"/>
    </xf>
    <xf numFmtId="165" fontId="3" fillId="0" borderId="0" xfId="1" applyNumberFormat="1" applyFont="1" applyFill="1" applyAlignment="1">
      <alignment horizontal="center"/>
    </xf>
    <xf numFmtId="165" fontId="7" fillId="0" borderId="0" xfId="1" applyNumberFormat="1" applyFont="1" applyFill="1" applyAlignment="1">
      <alignment horizontal="left" vertical="center" wrapText="1"/>
    </xf>
    <xf numFmtId="165" fontId="0" fillId="0" borderId="0" xfId="1" applyNumberFormat="1" applyFont="1" applyFill="1" applyAlignment="1">
      <alignment horizontal="left" wrapText="1"/>
    </xf>
    <xf numFmtId="3" fontId="3" fillId="0" borderId="0" xfId="0" applyNumberFormat="1" applyFont="1" applyFill="1" applyAlignment="1">
      <alignment horizontal="center"/>
    </xf>
    <xf numFmtId="39" fontId="3" fillId="0" borderId="0" xfId="1" applyNumberFormat="1" applyFont="1" applyFill="1" applyAlignment="1">
      <alignment horizontal="center"/>
    </xf>
    <xf numFmtId="165" fontId="3" fillId="0" borderId="0" xfId="1" applyNumberFormat="1" applyFont="1" applyFill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Alignment="1">
      <alignment horizontal="left" vertical="center" wrapText="1"/>
    </xf>
    <xf numFmtId="165" fontId="0" fillId="0" borderId="0" xfId="1" applyNumberFormat="1" applyFont="1" applyFill="1" applyAlignment="1">
      <alignment horizontal="left" wrapText="1"/>
    </xf>
    <xf numFmtId="3" fontId="3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center"/>
    </xf>
    <xf numFmtId="39" fontId="3" fillId="0" borderId="0" xfId="1" applyNumberFormat="1" applyFont="1" applyFill="1" applyAlignment="1">
      <alignment horizontal="center"/>
    </xf>
    <xf numFmtId="165" fontId="3" fillId="0" borderId="0" xfId="1" applyNumberFormat="1" applyFont="1" applyFill="1"/>
    <xf numFmtId="1" fontId="3" fillId="0" borderId="0" xfId="1" applyNumberFormat="1" applyFont="1" applyFill="1" applyAlignment="1">
      <alignment horizontal="left"/>
    </xf>
    <xf numFmtId="165" fontId="3" fillId="0" borderId="0" xfId="1" applyNumberFormat="1" applyFont="1" applyFill="1" applyAlignment="1">
      <alignment horizontal="left"/>
    </xf>
    <xf numFmtId="165" fontId="1" fillId="0" borderId="2" xfId="1" applyNumberFormat="1" applyFont="1" applyFill="1" applyBorder="1" applyAlignment="1">
      <alignment horizontal="right" indent="3"/>
    </xf>
    <xf numFmtId="165" fontId="0" fillId="0" borderId="2" xfId="1" applyNumberFormat="1" applyFont="1" applyFill="1" applyBorder="1" applyAlignment="1">
      <alignment horizontal="right" indent="3"/>
    </xf>
    <xf numFmtId="165" fontId="2" fillId="0" borderId="0" xfId="1" applyNumberFormat="1" applyFont="1" applyFill="1"/>
    <xf numFmtId="165" fontId="9" fillId="0" borderId="0" xfId="1" applyNumberFormat="1" applyFont="1" applyFill="1"/>
    <xf numFmtId="165" fontId="6" fillId="0" borderId="0" xfId="1" applyNumberFormat="1" applyFont="1" applyFill="1" applyAlignment="1">
      <alignment horizontal="left"/>
    </xf>
    <xf numFmtId="39" fontId="0" fillId="0" borderId="2" xfId="1" applyNumberFormat="1" applyFont="1" applyFill="1" applyBorder="1"/>
    <xf numFmtId="0" fontId="8" fillId="0" borderId="0" xfId="1" applyNumberFormat="1" applyFont="1" applyFill="1" applyAlignment="1">
      <alignment horizontal="center" wrapText="1"/>
    </xf>
    <xf numFmtId="165" fontId="0" fillId="0" borderId="0" xfId="1" applyNumberFormat="1" applyFont="1" applyFill="1" applyBorder="1" applyAlignment="1">
      <alignment horizontal="center"/>
    </xf>
    <xf numFmtId="4" fontId="0" fillId="0" borderId="0" xfId="1" applyNumberFormat="1" applyFont="1" applyFill="1"/>
    <xf numFmtId="4" fontId="5" fillId="0" borderId="0" xfId="0" applyNumberFormat="1" applyFont="1" applyFill="1" applyAlignment="1">
      <alignment horizontal="right"/>
    </xf>
    <xf numFmtId="4" fontId="0" fillId="0" borderId="2" xfId="1" applyNumberFormat="1" applyFont="1" applyFill="1" applyBorder="1"/>
    <xf numFmtId="0" fontId="8" fillId="0" borderId="0" xfId="1" applyNumberFormat="1" applyFont="1" applyFill="1" applyAlignment="1">
      <alignment horizontal="left" wrapText="1"/>
    </xf>
    <xf numFmtId="3" fontId="5" fillId="0" borderId="0" xfId="0" applyNumberFormat="1" applyFont="1" applyFill="1" applyAlignment="1">
      <alignment horizontal="right"/>
    </xf>
    <xf numFmtId="3" fontId="0" fillId="0" borderId="0" xfId="1" applyNumberFormat="1" applyFont="1" applyFill="1" applyAlignment="1">
      <alignment horizontal="right"/>
    </xf>
    <xf numFmtId="165" fontId="0" fillId="0" borderId="2" xfId="1" applyNumberFormat="1" applyFont="1" applyFill="1" applyBorder="1" applyAlignment="1">
      <alignment horizontal="center"/>
    </xf>
    <xf numFmtId="3" fontId="0" fillId="0" borderId="0" xfId="0" applyNumberFormat="1" applyFont="1" applyFill="1"/>
    <xf numFmtId="3" fontId="3" fillId="0" borderId="0" xfId="0" applyNumberFormat="1" applyFont="1" applyFill="1"/>
    <xf numFmtId="3" fontId="3" fillId="0" borderId="0" xfId="0" applyNumberFormat="1" applyFont="1" applyFill="1" applyAlignment="1">
      <alignment horizontal="left"/>
    </xf>
    <xf numFmtId="3" fontId="0" fillId="0" borderId="0" xfId="1" applyNumberFormat="1" applyFont="1" applyFill="1"/>
    <xf numFmtId="3" fontId="0" fillId="0" borderId="1" xfId="0" applyNumberFormat="1" applyFont="1" applyFill="1" applyBorder="1" applyAlignment="1">
      <alignment horizontal="center"/>
    </xf>
    <xf numFmtId="3" fontId="0" fillId="0" borderId="1" xfId="1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right" indent="3"/>
    </xf>
    <xf numFmtId="3" fontId="0" fillId="0" borderId="0" xfId="1" applyNumberFormat="1" applyFont="1" applyFill="1" applyAlignment="1">
      <alignment horizontal="right" indent="3"/>
    </xf>
    <xf numFmtId="3" fontId="0" fillId="0" borderId="2" xfId="0" applyNumberFormat="1" applyFont="1" applyFill="1" applyBorder="1"/>
    <xf numFmtId="3" fontId="0" fillId="0" borderId="2" xfId="0" applyNumberFormat="1" applyFont="1" applyFill="1" applyBorder="1" applyAlignment="1">
      <alignment horizontal="right" indent="3"/>
    </xf>
    <xf numFmtId="3" fontId="6" fillId="0" borderId="0" xfId="0" applyNumberFormat="1" applyFont="1" applyFill="1" applyAlignment="1">
      <alignment horizontal="left"/>
    </xf>
    <xf numFmtId="3" fontId="0" fillId="0" borderId="2" xfId="1" applyNumberFormat="1" applyFont="1" applyFill="1" applyBorder="1"/>
    <xf numFmtId="3" fontId="0" fillId="0" borderId="0" xfId="0" applyNumberFormat="1" applyFont="1" applyFill="1" applyAlignment="1">
      <alignment horizontal="left" vertical="top" wrapText="1"/>
    </xf>
    <xf numFmtId="3" fontId="0" fillId="0" borderId="0" xfId="0" applyNumberFormat="1" applyFont="1" applyFill="1" applyAlignment="1">
      <alignment horizontal="left" wrapText="1"/>
    </xf>
    <xf numFmtId="3" fontId="0" fillId="0" borderId="0" xfId="0" applyNumberFormat="1" applyFont="1" applyFill="1" applyBorder="1"/>
    <xf numFmtId="3" fontId="0" fillId="0" borderId="0" xfId="1" applyNumberFormat="1" applyFont="1" applyFill="1" applyBorder="1"/>
    <xf numFmtId="4" fontId="0" fillId="0" borderId="2" xfId="0" applyNumberFormat="1" applyFont="1" applyFill="1" applyBorder="1"/>
    <xf numFmtId="3" fontId="2" fillId="0" borderId="0" xfId="0" applyNumberFormat="1" applyFont="1" applyFill="1"/>
    <xf numFmtId="3" fontId="0" fillId="0" borderId="0" xfId="0" applyNumberFormat="1" applyFont="1" applyFill="1" applyAlignment="1">
      <alignment vertical="center"/>
    </xf>
    <xf numFmtId="39" fontId="6" fillId="0" borderId="0" xfId="1" applyNumberFormat="1" applyFont="1" applyFill="1" applyAlignment="1">
      <alignment horizontal="left"/>
    </xf>
    <xf numFmtId="39" fontId="3" fillId="0" borderId="0" xfId="1" applyNumberFormat="1" applyFont="1" applyFill="1"/>
    <xf numFmtId="39" fontId="0" fillId="0" borderId="1" xfId="1" applyNumberFormat="1" applyFont="1" applyFill="1" applyBorder="1" applyAlignment="1">
      <alignment horizontal="center"/>
    </xf>
    <xf numFmtId="39" fontId="0" fillId="0" borderId="0" xfId="1" applyNumberFormat="1" applyFont="1" applyFill="1" applyAlignment="1">
      <alignment horizontal="left" wrapText="1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tabSelected="1" zoomScale="80" zoomScaleNormal="80" workbookViewId="0">
      <selection sqref="A1:F1"/>
    </sheetView>
  </sheetViews>
  <sheetFormatPr baseColWidth="10" defaultColWidth="11.42578125" defaultRowHeight="15" customHeight="1" x14ac:dyDescent="0.25"/>
  <cols>
    <col min="1" max="1" width="62.85546875" style="16" customWidth="1"/>
    <col min="2" max="2" width="19.7109375" style="16" customWidth="1"/>
    <col min="3" max="3" width="19.42578125" style="16" customWidth="1"/>
    <col min="4" max="4" width="20.85546875" style="16" customWidth="1"/>
    <col min="5" max="5" width="19.28515625" style="16" customWidth="1"/>
    <col min="6" max="6" width="14.42578125" style="16" customWidth="1"/>
    <col min="7" max="7" width="16.42578125" style="16" bestFit="1" customWidth="1"/>
    <col min="8" max="16384" width="11.42578125" style="16"/>
  </cols>
  <sheetData>
    <row r="1" spans="1:6" ht="15" customHeight="1" x14ac:dyDescent="0.25">
      <c r="A1" s="41" t="s">
        <v>15</v>
      </c>
      <c r="B1" s="41"/>
      <c r="C1" s="41"/>
      <c r="D1" s="41"/>
      <c r="E1" s="41"/>
      <c r="F1" s="41"/>
    </row>
    <row r="2" spans="1:6" ht="15" customHeight="1" x14ac:dyDescent="0.25">
      <c r="A2" s="10" t="s">
        <v>0</v>
      </c>
      <c r="B2" s="11" t="s">
        <v>26</v>
      </c>
      <c r="C2" s="49"/>
      <c r="D2" s="36"/>
      <c r="E2" s="36"/>
      <c r="F2" s="36"/>
    </row>
    <row r="3" spans="1:6" ht="15" customHeight="1" x14ac:dyDescent="0.25">
      <c r="A3" s="10" t="s">
        <v>1</v>
      </c>
      <c r="B3" s="11" t="s">
        <v>16</v>
      </c>
      <c r="C3" s="12"/>
      <c r="D3" s="36"/>
      <c r="E3" s="36"/>
      <c r="F3" s="36"/>
    </row>
    <row r="4" spans="1:6" ht="15" customHeight="1" x14ac:dyDescent="0.25">
      <c r="A4" s="10" t="s">
        <v>10</v>
      </c>
      <c r="B4" s="12" t="s">
        <v>27</v>
      </c>
      <c r="C4" s="12"/>
      <c r="D4" s="36"/>
      <c r="E4" s="36"/>
      <c r="F4" s="36"/>
    </row>
    <row r="5" spans="1:6" ht="15" customHeight="1" x14ac:dyDescent="0.25">
      <c r="A5" s="10" t="s">
        <v>28</v>
      </c>
      <c r="B5" s="51" t="s">
        <v>88</v>
      </c>
      <c r="C5" s="12"/>
      <c r="D5" s="36"/>
      <c r="E5" s="36"/>
      <c r="F5" s="36"/>
    </row>
    <row r="6" spans="1:6" ht="15" customHeight="1" x14ac:dyDescent="0.25">
      <c r="A6" s="13"/>
      <c r="B6" s="14"/>
      <c r="C6" s="15"/>
    </row>
    <row r="7" spans="1:6" ht="15" customHeight="1" x14ac:dyDescent="0.25">
      <c r="A7" s="13"/>
      <c r="B7" s="15"/>
      <c r="C7" s="15"/>
    </row>
    <row r="8" spans="1:6" ht="15" customHeight="1" x14ac:dyDescent="0.25">
      <c r="A8" s="41" t="s">
        <v>6</v>
      </c>
      <c r="B8" s="41"/>
      <c r="C8" s="41"/>
      <c r="D8" s="41"/>
      <c r="E8" s="41"/>
      <c r="F8" s="41"/>
    </row>
    <row r="9" spans="1:6" ht="15" customHeight="1" x14ac:dyDescent="0.25">
      <c r="A9" s="41" t="s">
        <v>11</v>
      </c>
      <c r="B9" s="41"/>
      <c r="C9" s="41"/>
      <c r="D9" s="41"/>
      <c r="E9" s="41"/>
      <c r="F9" s="41"/>
    </row>
    <row r="10" spans="1:6" ht="15" customHeight="1" x14ac:dyDescent="0.25">
      <c r="B10" s="15"/>
      <c r="C10" s="15"/>
    </row>
    <row r="11" spans="1:6" ht="15" customHeight="1" thickBot="1" x14ac:dyDescent="0.3">
      <c r="A11" s="17" t="s">
        <v>77</v>
      </c>
      <c r="B11" s="17" t="s">
        <v>2</v>
      </c>
      <c r="C11" s="17" t="s">
        <v>22</v>
      </c>
      <c r="D11" s="17" t="s">
        <v>23</v>
      </c>
      <c r="E11" s="17" t="s">
        <v>24</v>
      </c>
      <c r="F11" s="17" t="s">
        <v>25</v>
      </c>
    </row>
    <row r="13" spans="1:6" ht="15" customHeight="1" x14ac:dyDescent="0.25">
      <c r="A13" s="18" t="s">
        <v>80</v>
      </c>
      <c r="B13" s="16" t="s">
        <v>3</v>
      </c>
      <c r="C13" s="24"/>
      <c r="D13" s="16">
        <v>502626</v>
      </c>
      <c r="E13" s="16">
        <v>502626</v>
      </c>
      <c r="F13" s="24">
        <f>AVERAGE(D13:E13)</f>
        <v>502626</v>
      </c>
    </row>
    <row r="14" spans="1:6" ht="15" customHeight="1" x14ac:dyDescent="0.25">
      <c r="A14" s="18" t="s">
        <v>36</v>
      </c>
      <c r="B14" s="16" t="s">
        <v>3</v>
      </c>
      <c r="C14" s="24"/>
      <c r="D14" s="16">
        <v>134921</v>
      </c>
      <c r="E14" s="16">
        <v>134921</v>
      </c>
      <c r="F14" s="24">
        <f t="shared" ref="F14:F19" si="0">AVERAGE(D14:E14)</f>
        <v>134921</v>
      </c>
    </row>
    <row r="15" spans="1:6" ht="15" customHeight="1" x14ac:dyDescent="0.25">
      <c r="A15" s="18" t="s">
        <v>41</v>
      </c>
      <c r="B15" s="16" t="s">
        <v>3</v>
      </c>
      <c r="C15" s="24"/>
      <c r="D15" s="16">
        <v>74984</v>
      </c>
      <c r="E15" s="16">
        <v>74984</v>
      </c>
      <c r="F15" s="24">
        <f t="shared" si="0"/>
        <v>74984</v>
      </c>
    </row>
    <row r="16" spans="1:6" ht="15" customHeight="1" x14ac:dyDescent="0.25">
      <c r="A16" s="18" t="s">
        <v>37</v>
      </c>
      <c r="B16" s="16" t="s">
        <v>3</v>
      </c>
      <c r="C16" s="24"/>
      <c r="D16" s="16">
        <v>4427</v>
      </c>
      <c r="E16" s="16">
        <v>4427</v>
      </c>
      <c r="F16" s="24">
        <f t="shared" si="0"/>
        <v>4427</v>
      </c>
    </row>
    <row r="17" spans="1:6" ht="15" customHeight="1" x14ac:dyDescent="0.25">
      <c r="A17" s="18" t="s">
        <v>38</v>
      </c>
      <c r="B17" s="16" t="s">
        <v>3</v>
      </c>
      <c r="C17" s="24"/>
      <c r="D17" s="16">
        <v>50915</v>
      </c>
      <c r="E17" s="16">
        <v>50915</v>
      </c>
      <c r="F17" s="24">
        <f t="shared" si="0"/>
        <v>50915</v>
      </c>
    </row>
    <row r="18" spans="1:6" ht="15" customHeight="1" x14ac:dyDescent="0.25">
      <c r="A18" s="19"/>
      <c r="D18" s="24"/>
      <c r="E18" s="24"/>
      <c r="F18" s="24"/>
    </row>
    <row r="19" spans="1:6" ht="15" customHeight="1" thickBot="1" x14ac:dyDescent="0.3">
      <c r="A19" s="20" t="s">
        <v>12</v>
      </c>
      <c r="B19" s="20"/>
      <c r="C19" s="20">
        <f>SUM(C13:C18)</f>
        <v>0</v>
      </c>
      <c r="D19" s="20">
        <f>SUM(D13:D18)</f>
        <v>767873</v>
      </c>
      <c r="E19" s="20">
        <f>SUM(E13:E18)</f>
        <v>767873</v>
      </c>
      <c r="F19" s="20">
        <f t="shared" si="0"/>
        <v>767873</v>
      </c>
    </row>
    <row r="20" spans="1:6" ht="15" customHeight="1" thickTop="1" x14ac:dyDescent="0.25">
      <c r="A20" s="21" t="s">
        <v>90</v>
      </c>
      <c r="B20" s="15"/>
      <c r="C20" s="59"/>
      <c r="D20" s="15"/>
      <c r="E20" s="15"/>
      <c r="F20" s="15"/>
    </row>
    <row r="21" spans="1:6" ht="15" customHeight="1" x14ac:dyDescent="0.25">
      <c r="A21" s="43" t="s">
        <v>67</v>
      </c>
      <c r="B21" s="43"/>
      <c r="C21" s="43"/>
      <c r="D21" s="43"/>
      <c r="E21" s="43"/>
      <c r="F21" s="43"/>
    </row>
    <row r="22" spans="1:6" ht="15" customHeight="1" x14ac:dyDescent="0.25">
      <c r="A22" s="43"/>
      <c r="B22" s="43"/>
      <c r="C22" s="43"/>
      <c r="D22" s="43"/>
      <c r="E22" s="43"/>
      <c r="F22" s="43"/>
    </row>
    <row r="23" spans="1:6" ht="15" customHeight="1" x14ac:dyDescent="0.25">
      <c r="A23" s="43" t="s">
        <v>82</v>
      </c>
      <c r="B23" s="43"/>
      <c r="C23" s="43"/>
      <c r="D23" s="43"/>
      <c r="E23" s="37"/>
      <c r="F23" s="37"/>
    </row>
    <row r="24" spans="1:6" ht="15" customHeight="1" x14ac:dyDescent="0.25">
      <c r="A24" s="42" t="s">
        <v>13</v>
      </c>
      <c r="B24" s="42"/>
      <c r="C24" s="42"/>
      <c r="D24" s="42"/>
      <c r="E24" s="42"/>
    </row>
    <row r="25" spans="1:6" ht="15" customHeight="1" x14ac:dyDescent="0.25">
      <c r="A25" s="41" t="s">
        <v>39</v>
      </c>
      <c r="B25" s="41"/>
      <c r="C25" s="41"/>
      <c r="D25" s="41"/>
      <c r="E25" s="41"/>
    </row>
    <row r="26" spans="1:6" ht="15" customHeight="1" x14ac:dyDescent="0.25">
      <c r="A26" s="41" t="s">
        <v>40</v>
      </c>
      <c r="B26" s="41"/>
      <c r="C26" s="41"/>
      <c r="D26" s="41"/>
      <c r="E26" s="41"/>
    </row>
    <row r="28" spans="1:6" ht="15" customHeight="1" thickBot="1" x14ac:dyDescent="0.3">
      <c r="A28" s="17" t="s">
        <v>77</v>
      </c>
      <c r="B28" s="17" t="s">
        <v>22</v>
      </c>
      <c r="C28" s="17" t="s">
        <v>23</v>
      </c>
      <c r="D28" s="17" t="s">
        <v>24</v>
      </c>
      <c r="E28" s="17" t="s">
        <v>25</v>
      </c>
    </row>
    <row r="29" spans="1:6" ht="15" customHeight="1" x14ac:dyDescent="0.25">
      <c r="A29" s="21"/>
    </row>
    <row r="30" spans="1:6" ht="15" customHeight="1" x14ac:dyDescent="0.25">
      <c r="A30" s="18" t="s">
        <v>84</v>
      </c>
      <c r="B30" s="16">
        <f>+B31+B32+B33</f>
        <v>0</v>
      </c>
      <c r="C30" s="60">
        <f t="shared" ref="C30:D30" si="1">+C31+C32+C33</f>
        <v>3497811888.3500094</v>
      </c>
      <c r="D30" s="60">
        <f t="shared" si="1"/>
        <v>6189408621.3400021</v>
      </c>
      <c r="E30" s="60">
        <f t="shared" ref="E30" si="2">SUM(E31:E33)</f>
        <v>9687220509.690012</v>
      </c>
    </row>
    <row r="31" spans="1:6" ht="15" customHeight="1" x14ac:dyDescent="0.25">
      <c r="A31" s="56" t="s">
        <v>17</v>
      </c>
      <c r="B31" s="16">
        <v>0</v>
      </c>
      <c r="C31" s="61">
        <v>3111658572.0700045</v>
      </c>
      <c r="D31" s="27">
        <v>5269649926.3599806</v>
      </c>
      <c r="E31" s="60">
        <f>SUM(C31:D31)</f>
        <v>8381308498.429985</v>
      </c>
    </row>
    <row r="32" spans="1:6" ht="15" customHeight="1" x14ac:dyDescent="0.25">
      <c r="A32" s="56" t="s">
        <v>18</v>
      </c>
      <c r="B32" s="16">
        <v>0</v>
      </c>
      <c r="C32" s="27">
        <v>386153316.28000492</v>
      </c>
      <c r="D32" s="27">
        <v>919758694.98002172</v>
      </c>
      <c r="E32" s="60">
        <f>SUM(C32:D32)</f>
        <v>1305912011.2600267</v>
      </c>
    </row>
    <row r="33" spans="1:5" ht="15" customHeight="1" x14ac:dyDescent="0.25">
      <c r="A33" s="56" t="s">
        <v>19</v>
      </c>
      <c r="C33" s="60"/>
      <c r="D33" s="60"/>
      <c r="E33" s="60"/>
    </row>
    <row r="34" spans="1:5" ht="15" customHeight="1" x14ac:dyDescent="0.25">
      <c r="A34" s="18" t="s">
        <v>36</v>
      </c>
      <c r="B34" s="16">
        <f t="shared" ref="B34:D34" si="3">SUM(B35:B37)</f>
        <v>0</v>
      </c>
      <c r="C34" s="60">
        <f t="shared" si="3"/>
        <v>877621060.53999949</v>
      </c>
      <c r="D34" s="60">
        <f t="shared" si="3"/>
        <v>1759707859.0400009</v>
      </c>
      <c r="E34" s="60">
        <f t="shared" ref="E34" si="4">SUM(E35:E37)</f>
        <v>2637328919.5800004</v>
      </c>
    </row>
    <row r="35" spans="1:5" ht="15" customHeight="1" x14ac:dyDescent="0.25">
      <c r="A35" s="56" t="s">
        <v>17</v>
      </c>
      <c r="B35" s="16">
        <v>0</v>
      </c>
      <c r="C35" s="61">
        <v>782654460.89999974</v>
      </c>
      <c r="D35" s="27">
        <v>1513165687.7600019</v>
      </c>
      <c r="E35" s="60">
        <f>SUM(C35:D35)</f>
        <v>2295820148.6600018</v>
      </c>
    </row>
    <row r="36" spans="1:5" ht="15" customHeight="1" x14ac:dyDescent="0.25">
      <c r="A36" s="56" t="s">
        <v>18</v>
      </c>
      <c r="B36" s="16">
        <v>0</v>
      </c>
      <c r="C36" s="27">
        <v>94966599.639999688</v>
      </c>
      <c r="D36" s="27">
        <v>246542171.27999905</v>
      </c>
      <c r="E36" s="60">
        <f>SUM(C36:D36)</f>
        <v>341508770.91999876</v>
      </c>
    </row>
    <row r="37" spans="1:5" ht="15" customHeight="1" x14ac:dyDescent="0.25">
      <c r="A37" s="56" t="s">
        <v>19</v>
      </c>
      <c r="C37" s="60"/>
      <c r="D37" s="60"/>
      <c r="E37" s="60"/>
    </row>
    <row r="38" spans="1:5" ht="15" customHeight="1" x14ac:dyDescent="0.25">
      <c r="A38" s="18" t="s">
        <v>41</v>
      </c>
      <c r="B38" s="16">
        <f t="shared" ref="B38:D38" si="5">SUM(B39:B41)</f>
        <v>0</v>
      </c>
      <c r="C38" s="60">
        <f t="shared" si="5"/>
        <v>474948689.88000011</v>
      </c>
      <c r="D38" s="60">
        <f t="shared" si="5"/>
        <v>976261729.52000046</v>
      </c>
      <c r="E38" s="60">
        <f t="shared" ref="E38" si="6">SUM(E39:E41)</f>
        <v>1451210419.4000006</v>
      </c>
    </row>
    <row r="39" spans="1:5" ht="15" customHeight="1" x14ac:dyDescent="0.25">
      <c r="A39" s="56" t="s">
        <v>17</v>
      </c>
      <c r="B39" s="16">
        <v>0</v>
      </c>
      <c r="C39" s="61">
        <v>426779913.60000008</v>
      </c>
      <c r="D39" s="61">
        <v>837828551.96000051</v>
      </c>
      <c r="E39" s="60">
        <f>SUM(C39:D39)</f>
        <v>1264608465.5600007</v>
      </c>
    </row>
    <row r="40" spans="1:5" ht="15" customHeight="1" x14ac:dyDescent="0.25">
      <c r="A40" s="56" t="s">
        <v>18</v>
      </c>
      <c r="B40" s="16">
        <v>0</v>
      </c>
      <c r="C40" s="61">
        <v>48168776.280000001</v>
      </c>
      <c r="D40" s="61">
        <v>138433177.56</v>
      </c>
      <c r="E40" s="60">
        <f>SUM(C40:D40)</f>
        <v>186601953.84</v>
      </c>
    </row>
    <row r="41" spans="1:5" ht="15" customHeight="1" x14ac:dyDescent="0.25">
      <c r="A41" s="56" t="s">
        <v>19</v>
      </c>
      <c r="C41" s="60"/>
      <c r="D41" s="60"/>
      <c r="E41" s="60"/>
    </row>
    <row r="42" spans="1:5" ht="15" customHeight="1" x14ac:dyDescent="0.25">
      <c r="A42" s="18" t="s">
        <v>37</v>
      </c>
      <c r="B42" s="16">
        <f t="shared" ref="B42:D42" si="7">SUM(B43:B45)</f>
        <v>0</v>
      </c>
      <c r="C42" s="60">
        <f t="shared" si="7"/>
        <v>28048096.899999999</v>
      </c>
      <c r="D42" s="60">
        <f t="shared" si="7"/>
        <v>47493500.359999992</v>
      </c>
      <c r="E42" s="60">
        <f t="shared" ref="E42" si="8">SUM(E43:E45)</f>
        <v>75541597.25999999</v>
      </c>
    </row>
    <row r="43" spans="1:5" ht="15" customHeight="1" x14ac:dyDescent="0.25">
      <c r="A43" s="56" t="s">
        <v>17</v>
      </c>
      <c r="B43" s="16">
        <v>0</v>
      </c>
      <c r="C43" s="61">
        <v>23579346.899999999</v>
      </c>
      <c r="D43" s="61">
        <v>38019750.359999992</v>
      </c>
      <c r="E43" s="60">
        <f>SUM(C43:D43)</f>
        <v>61599097.25999999</v>
      </c>
    </row>
    <row r="44" spans="1:5" ht="15" customHeight="1" x14ac:dyDescent="0.25">
      <c r="A44" s="56" t="s">
        <v>18</v>
      </c>
      <c r="B44" s="16">
        <v>0</v>
      </c>
      <c r="C44" s="61">
        <v>4468750</v>
      </c>
      <c r="D44" s="61">
        <v>9473750</v>
      </c>
      <c r="E44" s="60">
        <f>SUM(C44:D44)</f>
        <v>13942500</v>
      </c>
    </row>
    <row r="45" spans="1:5" ht="15" customHeight="1" x14ac:dyDescent="0.25">
      <c r="A45" s="56" t="s">
        <v>19</v>
      </c>
      <c r="C45" s="60"/>
      <c r="D45" s="60"/>
      <c r="E45" s="60"/>
    </row>
    <row r="46" spans="1:5" ht="15" customHeight="1" x14ac:dyDescent="0.25">
      <c r="A46" s="18" t="s">
        <v>38</v>
      </c>
      <c r="B46" s="16">
        <f t="shared" ref="B46:D46" si="9">SUM(B47:B49)</f>
        <v>0</v>
      </c>
      <c r="C46" s="60">
        <f t="shared" si="9"/>
        <v>334078997.00999981</v>
      </c>
      <c r="D46" s="60">
        <f t="shared" si="9"/>
        <v>577247152.5</v>
      </c>
      <c r="E46" s="60">
        <f t="shared" ref="E46" si="10">SUM(E47:E49)</f>
        <v>911326149.50999987</v>
      </c>
    </row>
    <row r="47" spans="1:5" ht="15" customHeight="1" x14ac:dyDescent="0.25">
      <c r="A47" s="56" t="s">
        <v>17</v>
      </c>
      <c r="B47" s="16">
        <v>0</v>
      </c>
      <c r="C47" s="61">
        <v>316251946.04999983</v>
      </c>
      <c r="D47" s="61">
        <v>531046800.57999998</v>
      </c>
      <c r="E47" s="60">
        <f>SUM(C47:D47)</f>
        <v>847298746.62999988</v>
      </c>
    </row>
    <row r="48" spans="1:5" ht="15" customHeight="1" x14ac:dyDescent="0.25">
      <c r="A48" s="56" t="s">
        <v>18</v>
      </c>
      <c r="B48" s="16">
        <v>0</v>
      </c>
      <c r="C48" s="61">
        <v>17827050.960000001</v>
      </c>
      <c r="D48" s="61">
        <v>46200351.920000002</v>
      </c>
      <c r="E48" s="60">
        <f>SUM(C48:D48)</f>
        <v>64027402.880000003</v>
      </c>
    </row>
    <row r="49" spans="1:5" ht="15" customHeight="1" x14ac:dyDescent="0.25">
      <c r="A49" s="56" t="s">
        <v>19</v>
      </c>
      <c r="C49" s="60"/>
      <c r="D49" s="60"/>
      <c r="E49" s="60"/>
    </row>
    <row r="50" spans="1:5" ht="15" customHeight="1" x14ac:dyDescent="0.25">
      <c r="A50" s="18"/>
      <c r="C50" s="60"/>
      <c r="D50" s="60"/>
      <c r="E50" s="60"/>
    </row>
    <row r="51" spans="1:5" ht="15" customHeight="1" thickBot="1" x14ac:dyDescent="0.3">
      <c r="A51" s="23" t="s">
        <v>12</v>
      </c>
      <c r="B51" s="20">
        <f>+B30+B34+B38+B42+B46</f>
        <v>0</v>
      </c>
      <c r="C51" s="62">
        <f>+C30+C34+C38+C42+C46</f>
        <v>5212508732.6800089</v>
      </c>
      <c r="D51" s="62">
        <f t="shared" ref="D51:E51" si="11">+D30+D34+D38+D42+D46</f>
        <v>9550118862.760004</v>
      </c>
      <c r="E51" s="62">
        <f t="shared" si="11"/>
        <v>14762627595.440014</v>
      </c>
    </row>
    <row r="52" spans="1:5" ht="15" customHeight="1" thickTop="1" x14ac:dyDescent="0.25">
      <c r="A52" s="21" t="s">
        <v>65</v>
      </c>
    </row>
    <row r="53" spans="1:5" ht="15" customHeight="1" x14ac:dyDescent="0.25">
      <c r="A53" s="21"/>
    </row>
    <row r="54" spans="1:5" ht="15" customHeight="1" x14ac:dyDescent="0.25">
      <c r="A54" s="21"/>
    </row>
    <row r="55" spans="1:5" ht="15" customHeight="1" x14ac:dyDescent="0.25">
      <c r="A55" s="41" t="s">
        <v>14</v>
      </c>
      <c r="B55" s="41"/>
      <c r="C55" s="41"/>
      <c r="D55" s="41"/>
      <c r="E55" s="41"/>
    </row>
    <row r="56" spans="1:5" ht="15" customHeight="1" x14ac:dyDescent="0.25">
      <c r="A56" s="41" t="s">
        <v>42</v>
      </c>
      <c r="B56" s="41"/>
      <c r="C56" s="41"/>
      <c r="D56" s="41"/>
      <c r="E56" s="41"/>
    </row>
    <row r="57" spans="1:5" ht="15" customHeight="1" x14ac:dyDescent="0.25">
      <c r="A57" s="10" t="s">
        <v>7</v>
      </c>
      <c r="B57" s="49" t="s">
        <v>8</v>
      </c>
      <c r="C57" s="36"/>
      <c r="D57" s="36"/>
      <c r="E57" s="36"/>
    </row>
    <row r="59" spans="1:5" ht="15" customHeight="1" thickBot="1" x14ac:dyDescent="0.3">
      <c r="A59" s="22" t="s">
        <v>9</v>
      </c>
      <c r="B59" s="17" t="s">
        <v>22</v>
      </c>
      <c r="C59" s="17" t="s">
        <v>23</v>
      </c>
      <c r="D59" s="17" t="s">
        <v>24</v>
      </c>
      <c r="E59" s="17" t="s">
        <v>25</v>
      </c>
    </row>
    <row r="60" spans="1:5" ht="15" customHeight="1" x14ac:dyDescent="0.25">
      <c r="A60" s="21"/>
    </row>
    <row r="61" spans="1:5" ht="32.25" customHeight="1" x14ac:dyDescent="0.25">
      <c r="A61" s="38" t="s">
        <v>20</v>
      </c>
      <c r="B61" s="61">
        <v>0</v>
      </c>
      <c r="C61" s="61">
        <f>C31+C35+C39+C43+C47</f>
        <v>4660924239.5200043</v>
      </c>
      <c r="D61" s="61">
        <f>D31+D35+D39+D43+D47</f>
        <v>8189710717.0199823</v>
      </c>
      <c r="E61" s="61">
        <f>SUM(B61:D61)</f>
        <v>12850634956.539986</v>
      </c>
    </row>
    <row r="62" spans="1:5" ht="42.75" customHeight="1" x14ac:dyDescent="0.25">
      <c r="A62" s="38" t="s">
        <v>21</v>
      </c>
      <c r="B62" s="61">
        <v>0</v>
      </c>
      <c r="C62" s="61">
        <f>C32+C36+C40+C44+C48</f>
        <v>551584493.16000462</v>
      </c>
      <c r="D62" s="61">
        <f>D32+D36+D40+D44+D48</f>
        <v>1360408145.7400208</v>
      </c>
      <c r="E62" s="61">
        <f>SUM(B62:D62)</f>
        <v>1911992638.9000254</v>
      </c>
    </row>
    <row r="63" spans="1:5" ht="15" customHeight="1" x14ac:dyDescent="0.25">
      <c r="A63" s="38" t="s">
        <v>43</v>
      </c>
      <c r="B63" s="61"/>
      <c r="C63" s="61"/>
      <c r="D63" s="61"/>
      <c r="E63" s="61"/>
    </row>
    <row r="64" spans="1:5" ht="15" customHeight="1" x14ac:dyDescent="0.25">
      <c r="A64" s="21" t="s">
        <v>4</v>
      </c>
      <c r="B64" s="61"/>
      <c r="C64" s="61"/>
      <c r="D64" s="61"/>
      <c r="E64" s="61"/>
    </row>
    <row r="65" spans="1:5" ht="15" customHeight="1" x14ac:dyDescent="0.25">
      <c r="A65" s="21" t="s">
        <v>5</v>
      </c>
      <c r="B65" s="61"/>
      <c r="C65" s="61"/>
      <c r="D65" s="61"/>
      <c r="E65" s="61"/>
    </row>
    <row r="66" spans="1:5" ht="15" customHeight="1" thickBot="1" x14ac:dyDescent="0.3">
      <c r="A66" s="23" t="s">
        <v>12</v>
      </c>
      <c r="B66" s="20">
        <f>SUM(B61:B64)</f>
        <v>0</v>
      </c>
      <c r="C66" s="57">
        <f>SUM(C61:C64)</f>
        <v>5212508732.6800089</v>
      </c>
      <c r="D66" s="57">
        <f>SUM(D61:D63)</f>
        <v>9550118862.7600021</v>
      </c>
      <c r="E66" s="57">
        <f>SUM(E61:E64)</f>
        <v>14762627595.44001</v>
      </c>
    </row>
    <row r="67" spans="1:5" ht="15" customHeight="1" thickTop="1" x14ac:dyDescent="0.25">
      <c r="A67" s="21" t="s">
        <v>64</v>
      </c>
    </row>
    <row r="70" spans="1:5" ht="15" customHeight="1" x14ac:dyDescent="0.25">
      <c r="A70" s="41" t="s">
        <v>29</v>
      </c>
      <c r="B70" s="41"/>
      <c r="C70" s="41"/>
      <c r="D70" s="41"/>
      <c r="E70" s="41"/>
    </row>
    <row r="71" spans="1:5" ht="15" customHeight="1" x14ac:dyDescent="0.25">
      <c r="A71" s="41" t="s">
        <v>30</v>
      </c>
      <c r="B71" s="41"/>
      <c r="C71" s="41"/>
      <c r="D71" s="41"/>
      <c r="E71" s="41"/>
    </row>
    <row r="72" spans="1:5" ht="15" customHeight="1" x14ac:dyDescent="0.25">
      <c r="A72" s="10" t="s">
        <v>7</v>
      </c>
      <c r="B72" s="51" t="s">
        <v>8</v>
      </c>
      <c r="C72" s="36"/>
      <c r="D72" s="36"/>
      <c r="E72" s="36"/>
    </row>
    <row r="73" spans="1:5" ht="15" customHeight="1" x14ac:dyDescent="0.25">
      <c r="A73" s="21"/>
    </row>
    <row r="74" spans="1:5" ht="15" customHeight="1" thickBot="1" x14ac:dyDescent="0.3">
      <c r="A74" s="22" t="s">
        <v>9</v>
      </c>
      <c r="B74" s="17" t="s">
        <v>22</v>
      </c>
      <c r="C74" s="17" t="s">
        <v>23</v>
      </c>
      <c r="D74" s="17" t="s">
        <v>24</v>
      </c>
      <c r="E74" s="17" t="s">
        <v>25</v>
      </c>
    </row>
    <row r="75" spans="1:5" ht="15" customHeight="1" x14ac:dyDescent="0.25">
      <c r="A75" s="21"/>
    </row>
    <row r="76" spans="1:5" ht="15" customHeight="1" x14ac:dyDescent="0.25">
      <c r="A76" s="21" t="s">
        <v>31</v>
      </c>
      <c r="B76" s="28"/>
      <c r="C76" s="28"/>
      <c r="D76" s="28"/>
      <c r="E76" s="28"/>
    </row>
    <row r="77" spans="1:5" ht="15" customHeight="1" x14ac:dyDescent="0.25">
      <c r="A77" s="21" t="s">
        <v>32</v>
      </c>
      <c r="B77" s="28"/>
      <c r="C77" s="28"/>
      <c r="D77" s="28"/>
      <c r="E77" s="28"/>
    </row>
    <row r="78" spans="1:5" ht="18" customHeight="1" x14ac:dyDescent="0.25">
      <c r="A78" s="21" t="s">
        <v>33</v>
      </c>
      <c r="B78" s="28"/>
      <c r="C78" s="28"/>
      <c r="D78" s="28"/>
      <c r="E78" s="28"/>
    </row>
    <row r="79" spans="1:5" ht="15" customHeight="1" x14ac:dyDescent="0.25">
      <c r="A79" s="21" t="s">
        <v>34</v>
      </c>
      <c r="B79" s="28">
        <f>B66</f>
        <v>0</v>
      </c>
      <c r="C79" s="28">
        <f>C66</f>
        <v>5212508732.6800089</v>
      </c>
      <c r="D79" s="28">
        <f>D66</f>
        <v>9550118862.7600021</v>
      </c>
      <c r="E79" s="28">
        <f>E66</f>
        <v>14762627595.44001</v>
      </c>
    </row>
    <row r="80" spans="1:5" ht="15" customHeight="1" x14ac:dyDescent="0.25">
      <c r="A80" s="21" t="s">
        <v>35</v>
      </c>
      <c r="B80" s="28"/>
      <c r="C80" s="28"/>
      <c r="D80" s="28"/>
      <c r="E80" s="28"/>
    </row>
    <row r="81" spans="1:5" ht="15" customHeight="1" thickBot="1" x14ac:dyDescent="0.3">
      <c r="A81" s="23"/>
      <c r="B81" s="20"/>
      <c r="C81" s="20"/>
      <c r="D81" s="20"/>
      <c r="E81" s="20"/>
    </row>
    <row r="82" spans="1:5" ht="15" customHeight="1" thickTop="1" x14ac:dyDescent="0.25">
      <c r="A82" s="21" t="s">
        <v>66</v>
      </c>
    </row>
    <row r="83" spans="1:5" ht="15" customHeight="1" x14ac:dyDescent="0.25">
      <c r="A83" s="21"/>
    </row>
    <row r="84" spans="1:5" ht="15" customHeight="1" x14ac:dyDescent="0.25">
      <c r="A84" s="63" t="s">
        <v>79</v>
      </c>
      <c r="B84" s="63"/>
      <c r="C84" s="63"/>
      <c r="D84" s="63"/>
      <c r="E84" s="63"/>
    </row>
    <row r="85" spans="1:5" ht="15" customHeight="1" x14ac:dyDescent="0.25">
      <c r="A85" s="63"/>
      <c r="B85" s="63"/>
      <c r="C85" s="63"/>
      <c r="D85" s="63"/>
      <c r="E85" s="63"/>
    </row>
    <row r="86" spans="1:5" ht="15" customHeight="1" x14ac:dyDescent="0.25">
      <c r="A86" s="25"/>
    </row>
    <row r="87" spans="1:5" ht="15" customHeight="1" x14ac:dyDescent="0.25">
      <c r="A87" s="25" t="s">
        <v>87</v>
      </c>
    </row>
    <row r="88" spans="1:5" ht="15" customHeight="1" x14ac:dyDescent="0.25">
      <c r="A88" s="25"/>
    </row>
  </sheetData>
  <mergeCells count="13">
    <mergeCell ref="A84:E85"/>
    <mergeCell ref="A71:E71"/>
    <mergeCell ref="A1:F1"/>
    <mergeCell ref="A24:E24"/>
    <mergeCell ref="A25:E25"/>
    <mergeCell ref="A26:E26"/>
    <mergeCell ref="A55:E55"/>
    <mergeCell ref="A56:E56"/>
    <mergeCell ref="A70:E70"/>
    <mergeCell ref="A8:F8"/>
    <mergeCell ref="A9:F9"/>
    <mergeCell ref="A21:F22"/>
    <mergeCell ref="A23:D23"/>
  </mergeCells>
  <printOptions horizontalCentered="1" verticalCentered="1"/>
  <pageMargins left="0.70866141732283472" right="1.18" top="0.3" bottom="0.2" header="0.31496062992125984" footer="0.31496062992125984"/>
  <pageSetup scale="35" orientation="landscape" r:id="rId1"/>
  <ignoredErrors>
    <ignoredError sqref="F13:F17 E31:E48" formulaRange="1"/>
    <ignoredError sqref="D6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zoomScale="80" zoomScaleNormal="80" workbookViewId="0">
      <selection sqref="A1:F1"/>
    </sheetView>
  </sheetViews>
  <sheetFormatPr baseColWidth="10" defaultColWidth="11.42578125" defaultRowHeight="15" customHeight="1" x14ac:dyDescent="0.25"/>
  <cols>
    <col min="1" max="1" width="64.85546875" style="16" customWidth="1"/>
    <col min="2" max="2" width="17.42578125" style="16" customWidth="1"/>
    <col min="3" max="4" width="17.85546875" style="16" bestFit="1" customWidth="1"/>
    <col min="5" max="5" width="18.7109375" style="16" bestFit="1" customWidth="1"/>
    <col min="6" max="6" width="14.7109375" style="16" customWidth="1"/>
    <col min="7" max="7" width="15.42578125" style="16" customWidth="1"/>
    <col min="8" max="20" width="14.85546875" style="16" customWidth="1"/>
    <col min="21" max="16384" width="11.42578125" style="16"/>
  </cols>
  <sheetData>
    <row r="1" spans="1:6" ht="15" customHeight="1" x14ac:dyDescent="0.25">
      <c r="A1" s="41" t="s">
        <v>15</v>
      </c>
      <c r="B1" s="41"/>
      <c r="C1" s="41"/>
      <c r="D1" s="41"/>
      <c r="E1" s="41"/>
      <c r="F1" s="41"/>
    </row>
    <row r="2" spans="1:6" ht="15" customHeight="1" x14ac:dyDescent="0.25">
      <c r="A2" s="10" t="s">
        <v>0</v>
      </c>
      <c r="B2" s="11" t="s">
        <v>26</v>
      </c>
      <c r="C2" s="49"/>
      <c r="D2" s="36"/>
      <c r="E2" s="36"/>
      <c r="F2" s="36"/>
    </row>
    <row r="3" spans="1:6" ht="15" customHeight="1" x14ac:dyDescent="0.25">
      <c r="A3" s="10" t="s">
        <v>1</v>
      </c>
      <c r="B3" s="11" t="s">
        <v>16</v>
      </c>
      <c r="C3" s="12"/>
      <c r="D3" s="36"/>
      <c r="E3" s="36"/>
      <c r="F3" s="36"/>
    </row>
    <row r="4" spans="1:6" ht="15" customHeight="1" x14ac:dyDescent="0.25">
      <c r="A4" s="10" t="s">
        <v>10</v>
      </c>
      <c r="B4" s="12" t="s">
        <v>27</v>
      </c>
      <c r="C4" s="12"/>
      <c r="D4" s="36"/>
      <c r="E4" s="36"/>
      <c r="F4" s="36"/>
    </row>
    <row r="5" spans="1:6" ht="15" customHeight="1" x14ac:dyDescent="0.25">
      <c r="A5" s="10" t="s">
        <v>28</v>
      </c>
      <c r="B5" s="51" t="s">
        <v>89</v>
      </c>
      <c r="C5" s="12"/>
      <c r="D5" s="36"/>
      <c r="E5" s="36"/>
      <c r="F5" s="36"/>
    </row>
    <row r="6" spans="1:6" ht="15" customHeight="1" x14ac:dyDescent="0.25">
      <c r="A6" s="13"/>
      <c r="B6" s="14"/>
      <c r="C6" s="15"/>
    </row>
    <row r="7" spans="1:6" ht="15" customHeight="1" x14ac:dyDescent="0.25">
      <c r="A7" s="13"/>
      <c r="B7" s="15"/>
      <c r="C7" s="15"/>
    </row>
    <row r="8" spans="1:6" ht="15" customHeight="1" x14ac:dyDescent="0.25">
      <c r="A8" s="41" t="s">
        <v>6</v>
      </c>
      <c r="B8" s="41"/>
      <c r="C8" s="41"/>
      <c r="D8" s="41"/>
      <c r="E8" s="41"/>
      <c r="F8" s="41"/>
    </row>
    <row r="9" spans="1:6" ht="15" customHeight="1" x14ac:dyDescent="0.25">
      <c r="A9" s="41" t="s">
        <v>11</v>
      </c>
      <c r="B9" s="41"/>
      <c r="C9" s="41"/>
      <c r="D9" s="41"/>
      <c r="E9" s="41"/>
      <c r="F9" s="41"/>
    </row>
    <row r="10" spans="1:6" ht="15" customHeight="1" x14ac:dyDescent="0.25">
      <c r="B10" s="15"/>
      <c r="C10" s="15"/>
    </row>
    <row r="11" spans="1:6" ht="15" customHeight="1" thickBot="1" x14ac:dyDescent="0.3">
      <c r="A11" s="17" t="s">
        <v>77</v>
      </c>
      <c r="B11" s="17" t="s">
        <v>2</v>
      </c>
      <c r="C11" s="17" t="s">
        <v>48</v>
      </c>
      <c r="D11" s="17" t="s">
        <v>49</v>
      </c>
      <c r="E11" s="17" t="s">
        <v>50</v>
      </c>
      <c r="F11" s="17" t="s">
        <v>51</v>
      </c>
    </row>
    <row r="13" spans="1:6" ht="15" customHeight="1" x14ac:dyDescent="0.25">
      <c r="A13" s="18" t="s">
        <v>80</v>
      </c>
      <c r="B13" s="16" t="s">
        <v>3</v>
      </c>
      <c r="C13" s="64">
        <v>502841</v>
      </c>
      <c r="D13" s="64">
        <v>502841</v>
      </c>
      <c r="E13" s="64">
        <v>502841</v>
      </c>
      <c r="F13" s="65">
        <f>AVERAGE(C13:E13)</f>
        <v>502841</v>
      </c>
    </row>
    <row r="14" spans="1:6" ht="15" customHeight="1" x14ac:dyDescent="0.25">
      <c r="A14" s="18" t="s">
        <v>36</v>
      </c>
      <c r="B14" s="16" t="s">
        <v>3</v>
      </c>
      <c r="C14" s="64">
        <v>134529</v>
      </c>
      <c r="D14" s="64">
        <v>134529</v>
      </c>
      <c r="E14" s="64">
        <v>134529</v>
      </c>
      <c r="F14" s="65">
        <f t="shared" ref="F14:F19" si="0">AVERAGE(C14:E14)</f>
        <v>134529</v>
      </c>
    </row>
    <row r="15" spans="1:6" ht="15" customHeight="1" x14ac:dyDescent="0.25">
      <c r="A15" s="18" t="s">
        <v>41</v>
      </c>
      <c r="B15" s="16" t="s">
        <v>3</v>
      </c>
      <c r="C15" s="64">
        <v>74551</v>
      </c>
      <c r="D15" s="64">
        <v>74551</v>
      </c>
      <c r="E15" s="64">
        <v>74551</v>
      </c>
      <c r="F15" s="65">
        <f t="shared" si="0"/>
        <v>74551</v>
      </c>
    </row>
    <row r="16" spans="1:6" ht="15" customHeight="1" x14ac:dyDescent="0.25">
      <c r="A16" s="18" t="s">
        <v>37</v>
      </c>
      <c r="B16" s="16" t="s">
        <v>3</v>
      </c>
      <c r="C16" s="64">
        <v>4427</v>
      </c>
      <c r="D16" s="64">
        <v>4427</v>
      </c>
      <c r="E16" s="64">
        <v>4427</v>
      </c>
      <c r="F16" s="65">
        <f t="shared" si="0"/>
        <v>4427</v>
      </c>
    </row>
    <row r="17" spans="1:6" ht="15" customHeight="1" x14ac:dyDescent="0.25">
      <c r="A17" s="18" t="s">
        <v>38</v>
      </c>
      <c r="B17" s="16" t="s">
        <v>3</v>
      </c>
      <c r="C17" s="64">
        <v>55173</v>
      </c>
      <c r="D17" s="64">
        <v>55173</v>
      </c>
      <c r="E17" s="64">
        <v>55173</v>
      </c>
      <c r="F17" s="65">
        <f t="shared" si="0"/>
        <v>55173</v>
      </c>
    </row>
    <row r="18" spans="1:6" ht="15" customHeight="1" x14ac:dyDescent="0.25">
      <c r="A18" s="19"/>
      <c r="D18" s="24"/>
      <c r="E18" s="24"/>
      <c r="F18" s="24"/>
    </row>
    <row r="19" spans="1:6" ht="15" customHeight="1" thickBot="1" x14ac:dyDescent="0.3">
      <c r="A19" s="20" t="s">
        <v>12</v>
      </c>
      <c r="B19" s="20"/>
      <c r="C19" s="66">
        <f>SUM(C13:C17)</f>
        <v>771521</v>
      </c>
      <c r="D19" s="20">
        <f>SUM(D13:D17)</f>
        <v>771521</v>
      </c>
      <c r="E19" s="20">
        <f>SUM(E13:E18)</f>
        <v>771521</v>
      </c>
      <c r="F19" s="20">
        <f t="shared" si="0"/>
        <v>771521</v>
      </c>
    </row>
    <row r="20" spans="1:6" ht="15" customHeight="1" thickTop="1" x14ac:dyDescent="0.25">
      <c r="A20" s="21" t="s">
        <v>90</v>
      </c>
    </row>
    <row r="21" spans="1:6" ht="15" customHeight="1" x14ac:dyDescent="0.25">
      <c r="A21" s="43" t="s">
        <v>67</v>
      </c>
      <c r="B21" s="43"/>
      <c r="C21" s="43"/>
      <c r="D21" s="43"/>
      <c r="E21" s="43"/>
      <c r="F21" s="43"/>
    </row>
    <row r="22" spans="1:6" ht="15" customHeight="1" x14ac:dyDescent="0.25">
      <c r="A22" s="43"/>
      <c r="B22" s="43"/>
      <c r="C22" s="43"/>
      <c r="D22" s="43"/>
      <c r="E22" s="43"/>
      <c r="F22" s="43"/>
    </row>
    <row r="23" spans="1:6" ht="15" customHeight="1" x14ac:dyDescent="0.25">
      <c r="A23" s="43" t="s">
        <v>82</v>
      </c>
      <c r="B23" s="43"/>
      <c r="C23" s="43"/>
      <c r="D23" s="43"/>
      <c r="E23" s="37"/>
      <c r="F23" s="37"/>
    </row>
    <row r="24" spans="1:6" ht="15" customHeight="1" x14ac:dyDescent="0.25">
      <c r="A24" s="42" t="s">
        <v>13</v>
      </c>
      <c r="B24" s="42"/>
      <c r="C24" s="42"/>
      <c r="D24" s="42"/>
      <c r="E24" s="42"/>
    </row>
    <row r="25" spans="1:6" ht="15" customHeight="1" x14ac:dyDescent="0.25">
      <c r="A25" s="41" t="s">
        <v>39</v>
      </c>
      <c r="B25" s="41"/>
      <c r="C25" s="41"/>
      <c r="D25" s="41"/>
      <c r="E25" s="41"/>
    </row>
    <row r="26" spans="1:6" ht="15" customHeight="1" x14ac:dyDescent="0.25">
      <c r="A26" s="41" t="s">
        <v>40</v>
      </c>
      <c r="B26" s="41"/>
      <c r="C26" s="41"/>
      <c r="D26" s="41"/>
      <c r="E26" s="41"/>
    </row>
    <row r="28" spans="1:6" ht="15" customHeight="1" thickBot="1" x14ac:dyDescent="0.3">
      <c r="A28" s="17" t="s">
        <v>77</v>
      </c>
      <c r="B28" s="17" t="s">
        <v>48</v>
      </c>
      <c r="C28" s="17" t="s">
        <v>49</v>
      </c>
      <c r="D28" s="17" t="s">
        <v>50</v>
      </c>
      <c r="E28" s="17" t="s">
        <v>51</v>
      </c>
    </row>
    <row r="29" spans="1:6" ht="15" customHeight="1" x14ac:dyDescent="0.25">
      <c r="A29" s="21"/>
    </row>
    <row r="30" spans="1:6" ht="15" customHeight="1" x14ac:dyDescent="0.25">
      <c r="A30" s="18" t="s">
        <v>81</v>
      </c>
      <c r="B30" s="28">
        <f t="shared" ref="B30:D30" si="1">SUM(B31:B33)</f>
        <v>6362828708.1200123</v>
      </c>
      <c r="C30" s="28">
        <f t="shared" si="1"/>
        <v>6905957103.1900091</v>
      </c>
      <c r="D30" s="28">
        <f t="shared" si="1"/>
        <v>10991393343.88003</v>
      </c>
      <c r="E30" s="28">
        <f t="shared" ref="E30" si="2">SUM(E31:E33)</f>
        <v>24260179155.190052</v>
      </c>
    </row>
    <row r="31" spans="1:6" ht="15" customHeight="1" x14ac:dyDescent="0.25">
      <c r="A31" s="56" t="s">
        <v>17</v>
      </c>
      <c r="B31" s="28">
        <v>5257837781.1099939</v>
      </c>
      <c r="C31" s="28">
        <v>5891160494.5599823</v>
      </c>
      <c r="D31" s="28">
        <v>9712306045.9200115</v>
      </c>
      <c r="E31" s="28">
        <f>+SUM(B31:D31)</f>
        <v>20861304321.589989</v>
      </c>
    </row>
    <row r="32" spans="1:6" ht="15" customHeight="1" x14ac:dyDescent="0.25">
      <c r="A32" s="56" t="s">
        <v>18</v>
      </c>
      <c r="B32" s="28">
        <v>1104990927.0100183</v>
      </c>
      <c r="C32" s="28">
        <v>1014796608.6300268</v>
      </c>
      <c r="D32" s="28">
        <v>1279087297.9600182</v>
      </c>
      <c r="E32" s="28">
        <f>SUM(B32:D32)</f>
        <v>3398874833.6000633</v>
      </c>
    </row>
    <row r="33" spans="1:5" ht="15" customHeight="1" x14ac:dyDescent="0.25">
      <c r="A33" s="56" t="s">
        <v>19</v>
      </c>
      <c r="B33" s="28"/>
      <c r="C33" s="28"/>
      <c r="D33" s="28"/>
      <c r="E33" s="28"/>
    </row>
    <row r="34" spans="1:5" ht="15" customHeight="1" x14ac:dyDescent="0.25">
      <c r="A34" s="18" t="s">
        <v>36</v>
      </c>
      <c r="B34" s="28">
        <f t="shared" ref="B34:D34" si="3">SUM(B35:B37)</f>
        <v>1719723181.759999</v>
      </c>
      <c r="C34" s="28">
        <f t="shared" si="3"/>
        <v>1850064404.3600006</v>
      </c>
      <c r="D34" s="28">
        <f t="shared" si="3"/>
        <v>2534774017.789999</v>
      </c>
      <c r="E34" s="28">
        <f t="shared" ref="E34" si="4">SUM(E35:E37)</f>
        <v>6104561603.9099989</v>
      </c>
    </row>
    <row r="35" spans="1:5" ht="15" customHeight="1" x14ac:dyDescent="0.25">
      <c r="A35" s="56" t="s">
        <v>17</v>
      </c>
      <c r="B35" s="28">
        <v>1433290785.0600002</v>
      </c>
      <c r="C35" s="28">
        <v>1588853442.2800019</v>
      </c>
      <c r="D35" s="28">
        <v>2243914473.6700001</v>
      </c>
      <c r="E35" s="28">
        <f>SUM(B35:D35)</f>
        <v>5266058701.0100021</v>
      </c>
    </row>
    <row r="36" spans="1:5" ht="15" customHeight="1" x14ac:dyDescent="0.25">
      <c r="A36" s="56" t="s">
        <v>18</v>
      </c>
      <c r="B36" s="28">
        <v>286432396.69999892</v>
      </c>
      <c r="C36" s="28">
        <v>261210962.07999885</v>
      </c>
      <c r="D36" s="28">
        <v>290859544.11999881</v>
      </c>
      <c r="E36" s="28">
        <f>SUM(B36:D36)</f>
        <v>838502902.89999664</v>
      </c>
    </row>
    <row r="37" spans="1:5" ht="15" customHeight="1" x14ac:dyDescent="0.25">
      <c r="A37" s="56" t="s">
        <v>19</v>
      </c>
      <c r="B37" s="28"/>
      <c r="C37" s="28"/>
      <c r="D37" s="28"/>
      <c r="E37" s="28"/>
    </row>
    <row r="38" spans="1:5" ht="15" customHeight="1" x14ac:dyDescent="0.25">
      <c r="A38" s="18" t="s">
        <v>41</v>
      </c>
      <c r="B38" s="28">
        <f t="shared" ref="B38:D38" si="5">SUM(B39:B41)</f>
        <v>936956340.96000051</v>
      </c>
      <c r="C38" s="28">
        <f t="shared" si="5"/>
        <v>1018634071.6400001</v>
      </c>
      <c r="D38" s="28">
        <f t="shared" si="5"/>
        <v>1378967000.3999991</v>
      </c>
      <c r="E38" s="28">
        <f t="shared" ref="E38" si="6">SUM(E39:E41)</f>
        <v>3334557412.9999995</v>
      </c>
    </row>
    <row r="39" spans="1:5" ht="15" customHeight="1" x14ac:dyDescent="0.25">
      <c r="A39" s="56" t="s">
        <v>17</v>
      </c>
      <c r="B39" s="28">
        <v>789317538.40000057</v>
      </c>
      <c r="C39" s="28">
        <v>880290269.08000004</v>
      </c>
      <c r="D39" s="28">
        <v>1231506947.8399992</v>
      </c>
      <c r="E39" s="28">
        <f>SUM(B39:D39)</f>
        <v>2901114755.3199997</v>
      </c>
    </row>
    <row r="40" spans="1:5" ht="15" customHeight="1" x14ac:dyDescent="0.25">
      <c r="A40" s="56" t="s">
        <v>18</v>
      </c>
      <c r="B40" s="28">
        <v>147638802.56</v>
      </c>
      <c r="C40" s="28">
        <v>138343802.56</v>
      </c>
      <c r="D40" s="28">
        <v>147460052.56</v>
      </c>
      <c r="E40" s="28">
        <f>SUM(B40:D40)</f>
        <v>433442657.68000001</v>
      </c>
    </row>
    <row r="41" spans="1:5" ht="15" customHeight="1" x14ac:dyDescent="0.25">
      <c r="A41" s="56" t="s">
        <v>19</v>
      </c>
      <c r="B41" s="28"/>
      <c r="C41" s="28"/>
      <c r="D41" s="28"/>
      <c r="E41" s="28"/>
    </row>
    <row r="42" spans="1:5" ht="15" customHeight="1" x14ac:dyDescent="0.25">
      <c r="A42" s="18" t="s">
        <v>37</v>
      </c>
      <c r="B42" s="28">
        <f t="shared" ref="B42:D42" si="7">SUM(B43:B45)</f>
        <v>49435785.579999998</v>
      </c>
      <c r="C42" s="28">
        <f t="shared" si="7"/>
        <v>52198642.539999992</v>
      </c>
      <c r="D42" s="28">
        <f t="shared" si="7"/>
        <v>66029697.479999997</v>
      </c>
      <c r="E42" s="28">
        <f t="shared" ref="E42" si="8">SUM(E43:E45)</f>
        <v>167664125.59999999</v>
      </c>
    </row>
    <row r="43" spans="1:5" ht="15" customHeight="1" x14ac:dyDescent="0.25">
      <c r="A43" s="56" t="s">
        <v>17</v>
      </c>
      <c r="B43" s="28">
        <v>38353285.579999998</v>
      </c>
      <c r="C43" s="28">
        <v>42188642.539999992</v>
      </c>
      <c r="D43" s="28">
        <v>56019697.479999997</v>
      </c>
      <c r="E43" s="28">
        <f>SUM(B43:D43)</f>
        <v>136561625.59999999</v>
      </c>
    </row>
    <row r="44" spans="1:5" ht="15" customHeight="1" x14ac:dyDescent="0.25">
      <c r="A44" s="56" t="s">
        <v>18</v>
      </c>
      <c r="B44" s="28">
        <v>11082500</v>
      </c>
      <c r="C44" s="28">
        <v>10010000</v>
      </c>
      <c r="D44" s="28">
        <v>10010000</v>
      </c>
      <c r="E44" s="28">
        <f>SUM(B44:D44)</f>
        <v>31102500</v>
      </c>
    </row>
    <row r="45" spans="1:5" ht="15" customHeight="1" x14ac:dyDescent="0.25">
      <c r="A45" s="56" t="s">
        <v>19</v>
      </c>
      <c r="B45" s="28"/>
      <c r="C45" s="28"/>
      <c r="D45" s="28"/>
      <c r="E45" s="28"/>
    </row>
    <row r="46" spans="1:5" ht="15" customHeight="1" x14ac:dyDescent="0.25">
      <c r="A46" s="18" t="s">
        <v>38</v>
      </c>
      <c r="B46" s="28">
        <f t="shared" ref="B46:D46" si="9">SUM(B47:B49)</f>
        <v>634110402.54000008</v>
      </c>
      <c r="C46" s="28">
        <f t="shared" si="9"/>
        <v>718878356.01999986</v>
      </c>
      <c r="D46" s="28">
        <f t="shared" si="9"/>
        <v>1241087560.6999998</v>
      </c>
      <c r="E46" s="28">
        <f t="shared" ref="E46" si="10">SUM(E47:E49)</f>
        <v>2594076319.2599998</v>
      </c>
    </row>
    <row r="47" spans="1:5" ht="15" customHeight="1" x14ac:dyDescent="0.25">
      <c r="A47" s="56" t="s">
        <v>17</v>
      </c>
      <c r="B47" s="28">
        <v>572090675.62000012</v>
      </c>
      <c r="C47" s="28">
        <v>661826551.8599999</v>
      </c>
      <c r="D47" s="28">
        <v>1182823758.1399999</v>
      </c>
      <c r="E47" s="28">
        <f>SUM(B47:D47)</f>
        <v>2416740985.6199999</v>
      </c>
    </row>
    <row r="48" spans="1:5" ht="15" customHeight="1" x14ac:dyDescent="0.25">
      <c r="A48" s="56" t="s">
        <v>18</v>
      </c>
      <c r="B48" s="28">
        <v>62019726.920000002</v>
      </c>
      <c r="C48" s="28">
        <v>57051804.159999996</v>
      </c>
      <c r="D48" s="28">
        <v>58263802.560000002</v>
      </c>
      <c r="E48" s="28">
        <f>SUM(B48:D48)</f>
        <v>177335333.63999999</v>
      </c>
    </row>
    <row r="49" spans="1:6" ht="15" customHeight="1" x14ac:dyDescent="0.25">
      <c r="A49" s="56" t="s">
        <v>19</v>
      </c>
      <c r="B49" s="28"/>
      <c r="C49" s="28"/>
      <c r="D49" s="28"/>
      <c r="E49" s="28"/>
    </row>
    <row r="50" spans="1:6" ht="15" customHeight="1" x14ac:dyDescent="0.25">
      <c r="A50" s="18"/>
      <c r="B50" s="28"/>
      <c r="C50" s="28"/>
      <c r="D50" s="28"/>
      <c r="E50" s="28"/>
    </row>
    <row r="51" spans="1:6" ht="15" customHeight="1" thickBot="1" x14ac:dyDescent="0.3">
      <c r="A51" s="23" t="s">
        <v>12</v>
      </c>
      <c r="B51" s="57">
        <f>+B30+B34+B38+B42+B46</f>
        <v>9703054418.9600124</v>
      </c>
      <c r="C51" s="57">
        <f t="shared" ref="C51:E51" si="11">+C30+C34+C38+C42+C46</f>
        <v>10545732577.750011</v>
      </c>
      <c r="D51" s="57">
        <f t="shared" si="11"/>
        <v>16212251620.250027</v>
      </c>
      <c r="E51" s="57">
        <f t="shared" si="11"/>
        <v>36461038616.960052</v>
      </c>
    </row>
    <row r="52" spans="1:6" ht="15" customHeight="1" thickTop="1" x14ac:dyDescent="0.25">
      <c r="A52" s="21" t="s">
        <v>90</v>
      </c>
    </row>
    <row r="53" spans="1:6" ht="32.25" customHeight="1" x14ac:dyDescent="0.25">
      <c r="A53" s="44"/>
      <c r="B53" s="44"/>
      <c r="C53" s="44"/>
      <c r="D53" s="44"/>
      <c r="E53" s="44"/>
      <c r="F53" s="44"/>
    </row>
    <row r="54" spans="1:6" ht="32.25" customHeight="1" x14ac:dyDescent="0.25">
      <c r="A54" s="44"/>
      <c r="B54" s="44"/>
      <c r="C54" s="44"/>
      <c r="D54" s="44"/>
      <c r="E54" s="44"/>
      <c r="F54" s="44"/>
    </row>
    <row r="55" spans="1:6" ht="15" customHeight="1" x14ac:dyDescent="0.25">
      <c r="A55" s="41" t="s">
        <v>14</v>
      </c>
      <c r="B55" s="41"/>
      <c r="C55" s="41"/>
      <c r="D55" s="41"/>
      <c r="E55" s="41"/>
    </row>
    <row r="56" spans="1:6" ht="15" customHeight="1" x14ac:dyDescent="0.25">
      <c r="A56" s="41" t="s">
        <v>42</v>
      </c>
      <c r="B56" s="41"/>
      <c r="C56" s="41"/>
      <c r="D56" s="41"/>
      <c r="E56" s="41"/>
    </row>
    <row r="57" spans="1:6" ht="15" customHeight="1" x14ac:dyDescent="0.25">
      <c r="A57" s="10" t="s">
        <v>7</v>
      </c>
      <c r="B57" s="49" t="s">
        <v>8</v>
      </c>
      <c r="C57" s="36"/>
      <c r="D57" s="36"/>
      <c r="E57" s="36"/>
    </row>
    <row r="59" spans="1:6" ht="15" customHeight="1" thickBot="1" x14ac:dyDescent="0.3">
      <c r="A59" s="22" t="s">
        <v>9</v>
      </c>
      <c r="B59" s="17" t="s">
        <v>48</v>
      </c>
      <c r="C59" s="17" t="s">
        <v>49</v>
      </c>
      <c r="D59" s="17" t="s">
        <v>50</v>
      </c>
      <c r="E59" s="17" t="s">
        <v>51</v>
      </c>
    </row>
    <row r="60" spans="1:6" ht="15" customHeight="1" x14ac:dyDescent="0.25">
      <c r="A60" s="21"/>
    </row>
    <row r="61" spans="1:6" ht="32.25" customHeight="1" x14ac:dyDescent="0.25">
      <c r="A61" s="38" t="s">
        <v>20</v>
      </c>
      <c r="B61" s="28">
        <f>B31+B35+B39+B43+B47</f>
        <v>8090890065.7699947</v>
      </c>
      <c r="C61" s="28">
        <f t="shared" ref="C61:D61" si="12">C31+C35+C39+C43+C47</f>
        <v>9064319400.3199844</v>
      </c>
      <c r="D61" s="28">
        <f t="shared" si="12"/>
        <v>14426570923.050011</v>
      </c>
      <c r="E61" s="28">
        <f>SUM(B61:D61)</f>
        <v>31581780389.139992</v>
      </c>
    </row>
    <row r="62" spans="1:6" ht="42.75" customHeight="1" x14ac:dyDescent="0.25">
      <c r="A62" s="38" t="s">
        <v>21</v>
      </c>
      <c r="B62" s="28">
        <f>B32+B36+B40+B44+B48</f>
        <v>1612164353.1900172</v>
      </c>
      <c r="C62" s="28">
        <f t="shared" ref="C62:D62" si="13">C32+C36+C40+C44+C48</f>
        <v>1481413177.4300258</v>
      </c>
      <c r="D62" s="28">
        <f t="shared" si="13"/>
        <v>1785680697.200017</v>
      </c>
      <c r="E62" s="28">
        <f>SUM(B62:D62)</f>
        <v>4879258227.8200598</v>
      </c>
    </row>
    <row r="63" spans="1:6" ht="15" customHeight="1" x14ac:dyDescent="0.25">
      <c r="A63" s="38" t="s">
        <v>52</v>
      </c>
      <c r="B63" s="28"/>
      <c r="C63" s="28"/>
      <c r="D63" s="28"/>
      <c r="E63" s="28"/>
    </row>
    <row r="64" spans="1:6" ht="15" customHeight="1" x14ac:dyDescent="0.25">
      <c r="A64" s="21" t="s">
        <v>4</v>
      </c>
      <c r="B64" s="28"/>
      <c r="C64" s="28"/>
      <c r="D64" s="28"/>
      <c r="E64" s="28"/>
    </row>
    <row r="65" spans="1:5" ht="15" customHeight="1" x14ac:dyDescent="0.25">
      <c r="A65" s="21" t="s">
        <v>5</v>
      </c>
      <c r="B65" s="28"/>
      <c r="C65" s="28"/>
      <c r="D65" s="28"/>
      <c r="E65" s="28"/>
    </row>
    <row r="66" spans="1:5" ht="15" customHeight="1" thickBot="1" x14ac:dyDescent="0.3">
      <c r="A66" s="23" t="s">
        <v>12</v>
      </c>
      <c r="B66" s="57">
        <f>SUM(B61:B65)</f>
        <v>9703054418.9600124</v>
      </c>
      <c r="C66" s="57">
        <f>SUM(C61:C65)</f>
        <v>10545732577.75001</v>
      </c>
      <c r="D66" s="57">
        <f>SUM(D61:D65)</f>
        <v>16212251620.250027</v>
      </c>
      <c r="E66" s="57">
        <f>SUM(E61:E65)</f>
        <v>36461038616.960052</v>
      </c>
    </row>
    <row r="67" spans="1:5" ht="15" customHeight="1" thickTop="1" x14ac:dyDescent="0.25">
      <c r="A67" s="21" t="s">
        <v>65</v>
      </c>
    </row>
    <row r="70" spans="1:5" ht="15" customHeight="1" x14ac:dyDescent="0.25">
      <c r="A70" s="41" t="s">
        <v>29</v>
      </c>
      <c r="B70" s="41"/>
      <c r="C70" s="41"/>
      <c r="D70" s="41"/>
      <c r="E70" s="41"/>
    </row>
    <row r="71" spans="1:5" ht="15" customHeight="1" x14ac:dyDescent="0.25">
      <c r="A71" s="41" t="s">
        <v>30</v>
      </c>
      <c r="B71" s="41"/>
      <c r="C71" s="41"/>
      <c r="D71" s="41"/>
      <c r="E71" s="41"/>
    </row>
    <row r="72" spans="1:5" ht="15" customHeight="1" x14ac:dyDescent="0.25">
      <c r="A72" s="10" t="s">
        <v>7</v>
      </c>
      <c r="B72" s="51" t="s">
        <v>8</v>
      </c>
      <c r="C72" s="36"/>
      <c r="D72" s="36"/>
      <c r="E72" s="36"/>
    </row>
    <row r="73" spans="1:5" ht="15" customHeight="1" x14ac:dyDescent="0.25">
      <c r="A73" s="21"/>
    </row>
    <row r="74" spans="1:5" ht="15" customHeight="1" thickBot="1" x14ac:dyDescent="0.3">
      <c r="A74" s="22" t="s">
        <v>9</v>
      </c>
      <c r="B74" s="17" t="s">
        <v>48</v>
      </c>
      <c r="C74" s="17" t="s">
        <v>49</v>
      </c>
      <c r="D74" s="17" t="s">
        <v>50</v>
      </c>
      <c r="E74" s="17" t="s">
        <v>51</v>
      </c>
    </row>
    <row r="75" spans="1:5" ht="15" customHeight="1" x14ac:dyDescent="0.25">
      <c r="A75" s="21"/>
    </row>
    <row r="76" spans="1:5" ht="15" customHeight="1" x14ac:dyDescent="0.25">
      <c r="A76" s="21" t="s">
        <v>31</v>
      </c>
      <c r="B76" s="28"/>
      <c r="C76" s="28"/>
      <c r="D76" s="28"/>
      <c r="E76" s="28"/>
    </row>
    <row r="77" spans="1:5" ht="15" customHeight="1" x14ac:dyDescent="0.25">
      <c r="A77" s="21" t="s">
        <v>32</v>
      </c>
      <c r="B77" s="28"/>
      <c r="C77" s="28"/>
      <c r="D77" s="28"/>
      <c r="E77" s="28"/>
    </row>
    <row r="78" spans="1:5" ht="18" customHeight="1" x14ac:dyDescent="0.25">
      <c r="A78" s="21" t="s">
        <v>33</v>
      </c>
      <c r="B78" s="28"/>
      <c r="C78" s="28"/>
      <c r="D78" s="28"/>
      <c r="E78" s="28"/>
    </row>
    <row r="79" spans="1:5" ht="15" customHeight="1" x14ac:dyDescent="0.25">
      <c r="A79" s="21" t="s">
        <v>34</v>
      </c>
      <c r="B79" s="28">
        <f>B66</f>
        <v>9703054418.9600124</v>
      </c>
      <c r="C79" s="28">
        <f t="shared" ref="C79:E79" si="14">C66</f>
        <v>10545732577.75001</v>
      </c>
      <c r="D79" s="28">
        <f t="shared" si="14"/>
        <v>16212251620.250027</v>
      </c>
      <c r="E79" s="28">
        <f t="shared" si="14"/>
        <v>36461038616.960052</v>
      </c>
    </row>
    <row r="80" spans="1:5" ht="15" customHeight="1" x14ac:dyDescent="0.25">
      <c r="A80" s="21" t="s">
        <v>35</v>
      </c>
      <c r="B80" s="28"/>
      <c r="C80" s="28"/>
      <c r="D80" s="28"/>
      <c r="E80" s="28"/>
    </row>
    <row r="81" spans="1:5" ht="15" customHeight="1" thickBot="1" x14ac:dyDescent="0.3">
      <c r="A81" s="23"/>
      <c r="B81" s="20"/>
      <c r="C81" s="20"/>
      <c r="D81" s="20"/>
      <c r="E81" s="20"/>
    </row>
    <row r="82" spans="1:5" ht="15" customHeight="1" thickTop="1" x14ac:dyDescent="0.25">
      <c r="A82" s="21" t="s">
        <v>66</v>
      </c>
    </row>
    <row r="83" spans="1:5" ht="15" customHeight="1" x14ac:dyDescent="0.25">
      <c r="A83" s="21"/>
    </row>
    <row r="84" spans="1:5" ht="15" customHeight="1" x14ac:dyDescent="0.25">
      <c r="A84" s="63" t="s">
        <v>79</v>
      </c>
      <c r="B84" s="63"/>
      <c r="C84" s="63"/>
      <c r="D84" s="63"/>
      <c r="E84" s="63"/>
    </row>
    <row r="85" spans="1:5" ht="15" customHeight="1" x14ac:dyDescent="0.25">
      <c r="A85" s="63"/>
      <c r="B85" s="63"/>
      <c r="C85" s="63"/>
      <c r="D85" s="63"/>
      <c r="E85" s="63"/>
    </row>
    <row r="86" spans="1:5" ht="15" customHeight="1" x14ac:dyDescent="0.25">
      <c r="A86" s="25"/>
    </row>
    <row r="87" spans="1:5" ht="15" customHeight="1" x14ac:dyDescent="0.25">
      <c r="A87" s="25" t="s">
        <v>87</v>
      </c>
    </row>
    <row r="88" spans="1:5" ht="15" customHeight="1" x14ac:dyDescent="0.25">
      <c r="A88" s="25"/>
    </row>
  </sheetData>
  <mergeCells count="15">
    <mergeCell ref="A84:E85"/>
    <mergeCell ref="A1:F1"/>
    <mergeCell ref="A8:F8"/>
    <mergeCell ref="A9:F9"/>
    <mergeCell ref="A24:E24"/>
    <mergeCell ref="A25:E25"/>
    <mergeCell ref="A55:E55"/>
    <mergeCell ref="A56:E56"/>
    <mergeCell ref="A70:E70"/>
    <mergeCell ref="A71:E71"/>
    <mergeCell ref="A21:F22"/>
    <mergeCell ref="A26:E26"/>
    <mergeCell ref="A53:F53"/>
    <mergeCell ref="A54:F54"/>
    <mergeCell ref="A23:D23"/>
  </mergeCells>
  <printOptions horizontalCentered="1" verticalCentered="1"/>
  <pageMargins left="0.70866141732283472" right="1.18" top="0.3" bottom="0.2" header="0.31496062992125984" footer="0.31496062992125984"/>
  <pageSetup scale="3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"/>
  <sheetViews>
    <sheetView zoomScale="80" zoomScaleNormal="80" workbookViewId="0">
      <selection sqref="A1:F1"/>
    </sheetView>
  </sheetViews>
  <sheetFormatPr baseColWidth="10" defaultColWidth="11.42578125" defaultRowHeight="15" x14ac:dyDescent="0.25"/>
  <cols>
    <col min="1" max="1" width="63.140625" style="4" customWidth="1"/>
    <col min="2" max="2" width="19" style="67" customWidth="1"/>
    <col min="3" max="3" width="17.7109375" style="67" customWidth="1"/>
    <col min="4" max="4" width="18.28515625" style="67" bestFit="1" customWidth="1"/>
    <col min="5" max="5" width="17.85546875" style="67" customWidth="1"/>
    <col min="6" max="6" width="14.42578125" style="70" customWidth="1"/>
    <col min="7" max="9" width="13.85546875" style="67" customWidth="1"/>
    <col min="10" max="16384" width="11.42578125" style="67"/>
  </cols>
  <sheetData>
    <row r="1" spans="1:6" x14ac:dyDescent="0.25">
      <c r="A1" s="45" t="s">
        <v>15</v>
      </c>
      <c r="B1" s="45"/>
      <c r="C1" s="45"/>
      <c r="D1" s="45"/>
      <c r="E1" s="45"/>
      <c r="F1" s="45"/>
    </row>
    <row r="2" spans="1:6" x14ac:dyDescent="0.25">
      <c r="A2" s="1" t="s">
        <v>0</v>
      </c>
      <c r="B2" s="2" t="s">
        <v>26</v>
      </c>
      <c r="C2" s="68"/>
      <c r="D2" s="39"/>
      <c r="E2" s="39"/>
      <c r="F2" s="39"/>
    </row>
    <row r="3" spans="1:6" x14ac:dyDescent="0.25">
      <c r="A3" s="1" t="s">
        <v>1</v>
      </c>
      <c r="B3" s="2" t="s">
        <v>16</v>
      </c>
      <c r="C3" s="3"/>
      <c r="D3" s="39"/>
      <c r="E3" s="39"/>
      <c r="F3" s="39"/>
    </row>
    <row r="4" spans="1:6" x14ac:dyDescent="0.25">
      <c r="A4" s="1" t="s">
        <v>10</v>
      </c>
      <c r="B4" s="3" t="s">
        <v>27</v>
      </c>
      <c r="C4" s="3"/>
      <c r="D4" s="39"/>
      <c r="E4" s="39"/>
      <c r="F4" s="39"/>
    </row>
    <row r="5" spans="1:6" x14ac:dyDescent="0.25">
      <c r="A5" s="1" t="s">
        <v>28</v>
      </c>
      <c r="B5" s="69" t="s">
        <v>91</v>
      </c>
      <c r="C5" s="3"/>
      <c r="D5" s="39"/>
      <c r="E5" s="39"/>
      <c r="F5" s="39"/>
    </row>
    <row r="6" spans="1:6" x14ac:dyDescent="0.25">
      <c r="A6" s="1"/>
      <c r="B6" s="69"/>
      <c r="C6" s="3"/>
      <c r="D6" s="39"/>
      <c r="E6" s="39"/>
      <c r="F6" s="39"/>
    </row>
    <row r="7" spans="1:6" x14ac:dyDescent="0.25">
      <c r="A7" s="8"/>
      <c r="B7" s="8"/>
      <c r="C7" s="8"/>
      <c r="D7" s="8"/>
      <c r="E7" s="8"/>
      <c r="F7" s="8"/>
    </row>
    <row r="8" spans="1:6" x14ac:dyDescent="0.25">
      <c r="A8" s="45" t="s">
        <v>6</v>
      </c>
      <c r="B8" s="45"/>
      <c r="C8" s="45"/>
      <c r="D8" s="45"/>
      <c r="E8" s="45"/>
      <c r="F8" s="45"/>
    </row>
    <row r="9" spans="1:6" x14ac:dyDescent="0.25">
      <c r="A9" s="45" t="s">
        <v>11</v>
      </c>
      <c r="B9" s="45"/>
      <c r="C9" s="45"/>
      <c r="D9" s="45"/>
      <c r="E9" s="45"/>
      <c r="F9" s="45"/>
    </row>
    <row r="10" spans="1:6" x14ac:dyDescent="0.25">
      <c r="A10" s="67"/>
    </row>
    <row r="11" spans="1:6" ht="15.75" thickBot="1" x14ac:dyDescent="0.3">
      <c r="A11" s="17" t="s">
        <v>77</v>
      </c>
      <c r="B11" s="71" t="s">
        <v>2</v>
      </c>
      <c r="C11" s="71" t="s">
        <v>55</v>
      </c>
      <c r="D11" s="71" t="s">
        <v>56</v>
      </c>
      <c r="E11" s="71" t="s">
        <v>57</v>
      </c>
      <c r="F11" s="72" t="s">
        <v>58</v>
      </c>
    </row>
    <row r="13" spans="1:6" x14ac:dyDescent="0.25">
      <c r="A13" s="18" t="s">
        <v>80</v>
      </c>
      <c r="B13" s="67" t="s">
        <v>3</v>
      </c>
      <c r="C13" s="73">
        <v>502834</v>
      </c>
      <c r="D13" s="73">
        <v>502834</v>
      </c>
      <c r="E13" s="73">
        <v>502834</v>
      </c>
      <c r="F13" s="74">
        <f>AVERAGE(C13:E13)</f>
        <v>502834</v>
      </c>
    </row>
    <row r="14" spans="1:6" x14ac:dyDescent="0.25">
      <c r="A14" s="6" t="s">
        <v>36</v>
      </c>
      <c r="B14" s="67" t="s">
        <v>3</v>
      </c>
      <c r="C14" s="73">
        <v>135144</v>
      </c>
      <c r="D14" s="73">
        <v>135144</v>
      </c>
      <c r="E14" s="73">
        <v>135144</v>
      </c>
      <c r="F14" s="74">
        <f t="shared" ref="F14:F19" si="0">AVERAGE(C14:E14)</f>
        <v>135144</v>
      </c>
    </row>
    <row r="15" spans="1:6" x14ac:dyDescent="0.25">
      <c r="A15" s="6" t="s">
        <v>41</v>
      </c>
      <c r="B15" s="67" t="s">
        <v>3</v>
      </c>
      <c r="C15" s="73">
        <v>74551</v>
      </c>
      <c r="D15" s="73">
        <v>74551</v>
      </c>
      <c r="E15" s="73">
        <v>74551</v>
      </c>
      <c r="F15" s="74">
        <f t="shared" si="0"/>
        <v>74551</v>
      </c>
    </row>
    <row r="16" spans="1:6" x14ac:dyDescent="0.25">
      <c r="A16" s="6" t="s">
        <v>37</v>
      </c>
      <c r="B16" s="67" t="s">
        <v>3</v>
      </c>
      <c r="C16" s="73">
        <v>4427</v>
      </c>
      <c r="D16" s="73">
        <v>4427</v>
      </c>
      <c r="E16" s="73">
        <v>4427</v>
      </c>
      <c r="F16" s="74">
        <f t="shared" si="0"/>
        <v>4427</v>
      </c>
    </row>
    <row r="17" spans="1:6" x14ac:dyDescent="0.25">
      <c r="A17" s="6" t="s">
        <v>38</v>
      </c>
      <c r="B17" s="67" t="s">
        <v>3</v>
      </c>
      <c r="C17" s="73">
        <v>55391</v>
      </c>
      <c r="D17" s="73">
        <v>55391</v>
      </c>
      <c r="E17" s="73">
        <v>55391</v>
      </c>
      <c r="F17" s="74">
        <f t="shared" si="0"/>
        <v>55391</v>
      </c>
    </row>
    <row r="18" spans="1:6" x14ac:dyDescent="0.25">
      <c r="A18" s="6"/>
      <c r="C18" s="73"/>
      <c r="D18" s="73"/>
      <c r="E18" s="73"/>
      <c r="F18" s="74"/>
    </row>
    <row r="19" spans="1:6" ht="15.75" thickBot="1" x14ac:dyDescent="0.3">
      <c r="A19" s="7" t="s">
        <v>12</v>
      </c>
      <c r="B19" s="75"/>
      <c r="C19" s="76">
        <f>SUM(C13:C17)</f>
        <v>772347</v>
      </c>
      <c r="D19" s="76">
        <f>SUM(D13:D17)</f>
        <v>772347</v>
      </c>
      <c r="E19" s="76">
        <f>SUM(E13:E17)</f>
        <v>772347</v>
      </c>
      <c r="F19" s="76">
        <f t="shared" si="0"/>
        <v>772347</v>
      </c>
    </row>
    <row r="20" spans="1:6" ht="15.75" thickTop="1" x14ac:dyDescent="0.25">
      <c r="A20" s="4" t="s">
        <v>65</v>
      </c>
    </row>
    <row r="21" spans="1:6" x14ac:dyDescent="0.25">
      <c r="A21" s="46" t="s">
        <v>54</v>
      </c>
      <c r="B21" s="46"/>
      <c r="C21" s="46"/>
      <c r="D21" s="46"/>
      <c r="E21" s="46"/>
      <c r="F21" s="46"/>
    </row>
    <row r="22" spans="1:6" x14ac:dyDescent="0.25">
      <c r="A22" s="46"/>
      <c r="B22" s="46"/>
      <c r="C22" s="46"/>
      <c r="D22" s="46"/>
      <c r="E22" s="46"/>
      <c r="F22" s="46"/>
    </row>
    <row r="23" spans="1:6" x14ac:dyDescent="0.25">
      <c r="A23" s="43" t="s">
        <v>82</v>
      </c>
      <c r="B23" s="43"/>
      <c r="C23" s="43"/>
      <c r="D23" s="43"/>
    </row>
    <row r="24" spans="1:6" x14ac:dyDescent="0.25">
      <c r="A24" s="47" t="s">
        <v>13</v>
      </c>
      <c r="B24" s="47"/>
      <c r="C24" s="47"/>
      <c r="D24" s="47"/>
      <c r="E24" s="47"/>
    </row>
    <row r="25" spans="1:6" x14ac:dyDescent="0.25">
      <c r="A25" s="45" t="s">
        <v>59</v>
      </c>
      <c r="B25" s="45"/>
      <c r="C25" s="45"/>
      <c r="D25" s="45"/>
      <c r="E25" s="45"/>
    </row>
    <row r="26" spans="1:6" x14ac:dyDescent="0.25">
      <c r="A26" s="45" t="s">
        <v>40</v>
      </c>
      <c r="B26" s="45"/>
      <c r="C26" s="45"/>
      <c r="D26" s="45"/>
      <c r="E26" s="45"/>
      <c r="F26" s="67"/>
    </row>
    <row r="27" spans="1:6" x14ac:dyDescent="0.25">
      <c r="B27" s="4"/>
      <c r="C27" s="8"/>
      <c r="D27" s="8"/>
      <c r="E27" s="8"/>
      <c r="F27" s="67"/>
    </row>
    <row r="28" spans="1:6" ht="15.75" thickBot="1" x14ac:dyDescent="0.3">
      <c r="A28" s="17" t="s">
        <v>77</v>
      </c>
      <c r="B28" s="71" t="s">
        <v>55</v>
      </c>
      <c r="C28" s="71" t="s">
        <v>56</v>
      </c>
      <c r="D28" s="71" t="s">
        <v>57</v>
      </c>
      <c r="E28" s="71" t="s">
        <v>58</v>
      </c>
      <c r="F28" s="67"/>
    </row>
    <row r="29" spans="1:6" x14ac:dyDescent="0.25">
      <c r="B29" s="70"/>
      <c r="C29" s="70"/>
      <c r="D29" s="70"/>
      <c r="E29" s="70"/>
      <c r="F29" s="67"/>
    </row>
    <row r="30" spans="1:6" x14ac:dyDescent="0.25">
      <c r="A30" s="18" t="s">
        <v>81</v>
      </c>
      <c r="B30" s="60">
        <f t="shared" ref="B30:D30" si="1">SUM(B31:B33)</f>
        <v>4299388635.6700087</v>
      </c>
      <c r="C30" s="60">
        <f t="shared" si="1"/>
        <v>7763618351.5500345</v>
      </c>
      <c r="D30" s="60">
        <f t="shared" si="1"/>
        <v>7538369334.3100128</v>
      </c>
      <c r="E30" s="60">
        <f t="shared" ref="E30" si="2">SUM(E31:E33)</f>
        <v>19601376321.530056</v>
      </c>
      <c r="F30" s="67"/>
    </row>
    <row r="31" spans="1:6" x14ac:dyDescent="0.25">
      <c r="A31" s="77" t="s">
        <v>17</v>
      </c>
      <c r="B31" s="34">
        <v>3057283614.0399904</v>
      </c>
      <c r="C31" s="34">
        <v>6553612862.9200182</v>
      </c>
      <c r="D31" s="34">
        <v>6209777204.7099915</v>
      </c>
      <c r="E31" s="60">
        <f>+SUM(B31:D31)</f>
        <v>15820673681.67</v>
      </c>
      <c r="F31" s="67"/>
    </row>
    <row r="32" spans="1:6" x14ac:dyDescent="0.25">
      <c r="A32" s="77" t="s">
        <v>18</v>
      </c>
      <c r="B32" s="34">
        <v>1242105021.6300185</v>
      </c>
      <c r="C32" s="34">
        <v>1210005488.6300166</v>
      </c>
      <c r="D32" s="34">
        <v>1328592129.6000211</v>
      </c>
      <c r="E32" s="60">
        <f t="shared" ref="E32:E49" si="3">+SUM(B32:D32)</f>
        <v>3780702639.8600559</v>
      </c>
      <c r="F32" s="67"/>
    </row>
    <row r="33" spans="1:6" x14ac:dyDescent="0.25">
      <c r="A33" s="77" t="s">
        <v>19</v>
      </c>
      <c r="B33" s="60"/>
      <c r="C33" s="60"/>
      <c r="D33" s="60"/>
      <c r="E33" s="60">
        <f t="shared" si="3"/>
        <v>0</v>
      </c>
      <c r="F33" s="67"/>
    </row>
    <row r="34" spans="1:6" x14ac:dyDescent="0.25">
      <c r="A34" s="6" t="s">
        <v>36</v>
      </c>
      <c r="B34" s="60">
        <f t="shared" ref="B34:D34" si="4">SUM(B35:B37)</f>
        <v>1119571152.1599998</v>
      </c>
      <c r="C34" s="60">
        <f t="shared" si="4"/>
        <v>1994619240.3299997</v>
      </c>
      <c r="D34" s="60">
        <f t="shared" si="4"/>
        <v>1965305285.7699981</v>
      </c>
      <c r="E34" s="60">
        <f t="shared" ref="E34" si="5">SUM(E35:E37)</f>
        <v>5079495678.2599983</v>
      </c>
      <c r="F34" s="67"/>
    </row>
    <row r="35" spans="1:6" x14ac:dyDescent="0.25">
      <c r="A35" s="77" t="s">
        <v>17</v>
      </c>
      <c r="B35" s="34">
        <v>845018223.43000114</v>
      </c>
      <c r="C35" s="34">
        <v>1722094673.9300008</v>
      </c>
      <c r="D35" s="34">
        <v>1653537130.9299994</v>
      </c>
      <c r="E35" s="60">
        <f t="shared" si="3"/>
        <v>4220650028.2900014</v>
      </c>
      <c r="F35" s="67"/>
    </row>
    <row r="36" spans="1:6" x14ac:dyDescent="0.25">
      <c r="A36" s="77" t="s">
        <v>18</v>
      </c>
      <c r="B36" s="34">
        <v>274552928.72999883</v>
      </c>
      <c r="C36" s="34">
        <v>272524566.39999884</v>
      </c>
      <c r="D36" s="34">
        <v>311768154.83999878</v>
      </c>
      <c r="E36" s="60">
        <f t="shared" si="3"/>
        <v>858845649.96999645</v>
      </c>
      <c r="F36" s="67"/>
    </row>
    <row r="37" spans="1:6" x14ac:dyDescent="0.25">
      <c r="A37" s="77" t="s">
        <v>19</v>
      </c>
      <c r="B37" s="60"/>
      <c r="C37" s="60"/>
      <c r="D37" s="60"/>
      <c r="E37" s="60">
        <f t="shared" si="3"/>
        <v>0</v>
      </c>
      <c r="F37" s="67"/>
    </row>
    <row r="38" spans="1:6" x14ac:dyDescent="0.25">
      <c r="A38" s="6" t="s">
        <v>41</v>
      </c>
      <c r="B38" s="60">
        <f t="shared" ref="B38:D38" si="6">SUM(B39:B41)</f>
        <v>616587294.5</v>
      </c>
      <c r="C38" s="60">
        <f t="shared" si="6"/>
        <v>1142909980.53</v>
      </c>
      <c r="D38" s="60">
        <f t="shared" si="6"/>
        <v>1074605214.5699999</v>
      </c>
      <c r="E38" s="60">
        <f t="shared" ref="E38" si="7">SUM(E39:E41)</f>
        <v>2834102489.5999994</v>
      </c>
      <c r="F38" s="67"/>
    </row>
    <row r="39" spans="1:6" x14ac:dyDescent="0.25">
      <c r="A39" s="77" t="s">
        <v>17</v>
      </c>
      <c r="B39" s="34">
        <v>460380668.35999995</v>
      </c>
      <c r="C39" s="34">
        <v>973284927.97000003</v>
      </c>
      <c r="D39" s="34">
        <v>918386412.00999987</v>
      </c>
      <c r="E39" s="60">
        <f t="shared" si="3"/>
        <v>2352052008.3399997</v>
      </c>
      <c r="F39" s="67"/>
    </row>
    <row r="40" spans="1:6" x14ac:dyDescent="0.25">
      <c r="A40" s="77" t="s">
        <v>18</v>
      </c>
      <c r="B40" s="34">
        <v>156206626.13999999</v>
      </c>
      <c r="C40" s="34">
        <v>169625052.56</v>
      </c>
      <c r="D40" s="34">
        <v>156218802.56</v>
      </c>
      <c r="E40" s="60">
        <f t="shared" si="3"/>
        <v>482050481.25999999</v>
      </c>
      <c r="F40" s="67"/>
    </row>
    <row r="41" spans="1:6" x14ac:dyDescent="0.25">
      <c r="A41" s="77" t="s">
        <v>19</v>
      </c>
      <c r="B41" s="60"/>
      <c r="C41" s="60"/>
      <c r="D41" s="60"/>
      <c r="E41" s="60">
        <f t="shared" si="3"/>
        <v>0</v>
      </c>
      <c r="F41" s="67"/>
    </row>
    <row r="42" spans="1:6" x14ac:dyDescent="0.25">
      <c r="A42" s="6" t="s">
        <v>37</v>
      </c>
      <c r="B42" s="60">
        <f t="shared" ref="B42:D42" si="8">SUM(B43:B45)</f>
        <v>33943869.409999996</v>
      </c>
      <c r="C42" s="60">
        <f t="shared" si="8"/>
        <v>57560927.369999997</v>
      </c>
      <c r="D42" s="60">
        <f t="shared" si="8"/>
        <v>53415843.850000001</v>
      </c>
      <c r="E42" s="60">
        <f t="shared" ref="E42" si="9">SUM(E43:E45)</f>
        <v>144920640.63</v>
      </c>
      <c r="F42" s="67"/>
    </row>
    <row r="43" spans="1:6" x14ac:dyDescent="0.25">
      <c r="A43" s="77" t="s">
        <v>17</v>
      </c>
      <c r="B43" s="34">
        <v>21967619.409999996</v>
      </c>
      <c r="C43" s="34">
        <v>47193427.369999997</v>
      </c>
      <c r="D43" s="34">
        <v>43048343.850000001</v>
      </c>
      <c r="E43" s="60">
        <f t="shared" si="3"/>
        <v>112209390.63</v>
      </c>
      <c r="F43" s="67"/>
    </row>
    <row r="44" spans="1:6" x14ac:dyDescent="0.25">
      <c r="A44" s="77" t="s">
        <v>18</v>
      </c>
      <c r="B44" s="34">
        <v>11976250</v>
      </c>
      <c r="C44" s="34">
        <v>10367500</v>
      </c>
      <c r="D44" s="34">
        <v>10367500</v>
      </c>
      <c r="E44" s="60">
        <f t="shared" si="3"/>
        <v>32711250</v>
      </c>
      <c r="F44" s="67"/>
    </row>
    <row r="45" spans="1:6" x14ac:dyDescent="0.25">
      <c r="A45" s="77" t="s">
        <v>19</v>
      </c>
      <c r="B45" s="60"/>
      <c r="C45" s="60"/>
      <c r="D45" s="60"/>
      <c r="E45" s="60">
        <f t="shared" si="3"/>
        <v>0</v>
      </c>
      <c r="F45" s="67"/>
    </row>
    <row r="46" spans="1:6" x14ac:dyDescent="0.25">
      <c r="A46" s="6" t="s">
        <v>38</v>
      </c>
      <c r="B46" s="60">
        <f t="shared" ref="B46:D46" si="10">SUM(B47:B49)</f>
        <v>409358796.35000014</v>
      </c>
      <c r="C46" s="60">
        <f t="shared" si="10"/>
        <v>849246670.72000003</v>
      </c>
      <c r="D46" s="60">
        <f t="shared" si="10"/>
        <v>763589033.96000004</v>
      </c>
      <c r="E46" s="60">
        <f t="shared" ref="E46" si="11">SUM(E47:E49)</f>
        <v>2022194501.0300002</v>
      </c>
      <c r="F46" s="67"/>
    </row>
    <row r="47" spans="1:6" x14ac:dyDescent="0.25">
      <c r="A47" s="77" t="s">
        <v>17</v>
      </c>
      <c r="B47" s="34">
        <v>351694885.93000013</v>
      </c>
      <c r="C47" s="34">
        <v>777397868.15999997</v>
      </c>
      <c r="D47" s="34">
        <v>697638981.4000001</v>
      </c>
      <c r="E47" s="60">
        <f t="shared" si="3"/>
        <v>1826731735.4900002</v>
      </c>
      <c r="F47" s="67"/>
    </row>
    <row r="48" spans="1:6" x14ac:dyDescent="0.25">
      <c r="A48" s="77" t="s">
        <v>18</v>
      </c>
      <c r="B48" s="34">
        <v>57663910.420000002</v>
      </c>
      <c r="C48" s="34">
        <v>71848802.560000002</v>
      </c>
      <c r="D48" s="34">
        <v>65950052.560000002</v>
      </c>
      <c r="E48" s="60">
        <f t="shared" si="3"/>
        <v>195462765.54000002</v>
      </c>
      <c r="F48" s="67"/>
    </row>
    <row r="49" spans="1:6" x14ac:dyDescent="0.25">
      <c r="A49" s="77" t="s">
        <v>19</v>
      </c>
      <c r="B49" s="16"/>
      <c r="C49" s="16"/>
      <c r="D49" s="16"/>
      <c r="E49" s="16">
        <f t="shared" si="3"/>
        <v>0</v>
      </c>
      <c r="F49" s="67"/>
    </row>
    <row r="50" spans="1:6" x14ac:dyDescent="0.25">
      <c r="A50" s="6"/>
      <c r="B50" s="70"/>
      <c r="C50" s="70"/>
      <c r="D50" s="70"/>
      <c r="E50" s="70"/>
      <c r="F50" s="67"/>
    </row>
    <row r="51" spans="1:6" ht="15.75" thickBot="1" x14ac:dyDescent="0.3">
      <c r="A51" s="7" t="s">
        <v>12</v>
      </c>
      <c r="B51" s="78">
        <f>+B30+B34+B38+B42+B46</f>
        <v>6478849748.0900087</v>
      </c>
      <c r="C51" s="78">
        <f t="shared" ref="C51:E51" si="12">+C30+C34+C38+C42+C46</f>
        <v>11807955170.500034</v>
      </c>
      <c r="D51" s="78">
        <f t="shared" si="12"/>
        <v>11395284712.460011</v>
      </c>
      <c r="E51" s="78">
        <f t="shared" si="12"/>
        <v>29682089631.050053</v>
      </c>
      <c r="F51" s="67"/>
    </row>
    <row r="52" spans="1:6" ht="15.75" thickTop="1" x14ac:dyDescent="0.25">
      <c r="A52" s="4" t="s">
        <v>65</v>
      </c>
    </row>
    <row r="53" spans="1:6" x14ac:dyDescent="0.25">
      <c r="A53" s="4" t="s">
        <v>83</v>
      </c>
      <c r="F53" s="67"/>
    </row>
    <row r="54" spans="1:6" ht="45" customHeight="1" x14ac:dyDescent="0.25">
      <c r="A54" s="79" t="s">
        <v>86</v>
      </c>
      <c r="B54" s="79"/>
      <c r="C54" s="79"/>
      <c r="D54" s="79"/>
      <c r="E54" s="79"/>
      <c r="F54" s="67"/>
    </row>
    <row r="55" spans="1:6" x14ac:dyDescent="0.25">
      <c r="A55" s="45" t="s">
        <v>14</v>
      </c>
      <c r="B55" s="45"/>
      <c r="C55" s="45"/>
      <c r="D55" s="45"/>
      <c r="E55" s="45"/>
      <c r="F55" s="67"/>
    </row>
    <row r="56" spans="1:6" x14ac:dyDescent="0.25">
      <c r="A56" s="45" t="s">
        <v>59</v>
      </c>
      <c r="B56" s="45"/>
      <c r="C56" s="45"/>
      <c r="D56" s="45"/>
      <c r="E56" s="45"/>
      <c r="F56" s="67"/>
    </row>
    <row r="57" spans="1:6" x14ac:dyDescent="0.25">
      <c r="A57" s="1" t="s">
        <v>7</v>
      </c>
      <c r="B57" s="68" t="s">
        <v>8</v>
      </c>
      <c r="C57" s="39"/>
      <c r="D57" s="39"/>
      <c r="E57" s="39"/>
      <c r="F57" s="67"/>
    </row>
    <row r="59" spans="1:6" ht="15.75" thickBot="1" x14ac:dyDescent="0.3">
      <c r="A59" s="5" t="s">
        <v>9</v>
      </c>
      <c r="B59" s="71" t="s">
        <v>55</v>
      </c>
      <c r="C59" s="71" t="s">
        <v>56</v>
      </c>
      <c r="D59" s="71" t="s">
        <v>60</v>
      </c>
      <c r="E59" s="71" t="s">
        <v>58</v>
      </c>
      <c r="F59" s="67"/>
    </row>
    <row r="61" spans="1:6" ht="30" x14ac:dyDescent="0.25">
      <c r="A61" s="80" t="s">
        <v>20</v>
      </c>
      <c r="B61" s="67">
        <f>B31+B35+B39+B43+B47</f>
        <v>4736345011.1699915</v>
      </c>
      <c r="C61" s="67">
        <f t="shared" ref="C61:D61" si="13">C31+C35+C39+C43+C47</f>
        <v>10073583760.350019</v>
      </c>
      <c r="D61" s="67">
        <f t="shared" si="13"/>
        <v>9522388072.8999901</v>
      </c>
      <c r="E61" s="67">
        <f>SUM(B61:D61)</f>
        <v>24332316844.420002</v>
      </c>
      <c r="F61" s="67"/>
    </row>
    <row r="62" spans="1:6" ht="30" x14ac:dyDescent="0.25">
      <c r="A62" s="80" t="s">
        <v>21</v>
      </c>
      <c r="B62" s="67">
        <f>B32+B36+B40+B44+B48</f>
        <v>1742504736.9200172</v>
      </c>
      <c r="C62" s="67">
        <f t="shared" ref="C62:D62" si="14">C32+C36+C40+C44+C48</f>
        <v>1734371410.1500154</v>
      </c>
      <c r="D62" s="67">
        <f t="shared" si="14"/>
        <v>1872896639.5600197</v>
      </c>
      <c r="E62" s="67">
        <f>SUM(B62:D62)</f>
        <v>5349772786.6300526</v>
      </c>
      <c r="F62" s="67"/>
    </row>
    <row r="63" spans="1:6" x14ac:dyDescent="0.25">
      <c r="A63" s="80" t="s">
        <v>52</v>
      </c>
      <c r="F63" s="67"/>
    </row>
    <row r="64" spans="1:6" x14ac:dyDescent="0.25">
      <c r="A64" s="4" t="s">
        <v>4</v>
      </c>
      <c r="F64" s="67"/>
    </row>
    <row r="65" spans="1:6" x14ac:dyDescent="0.25">
      <c r="A65" s="4" t="s">
        <v>5</v>
      </c>
      <c r="F65" s="67"/>
    </row>
    <row r="66" spans="1:6" ht="15.75" thickBot="1" x14ac:dyDescent="0.3">
      <c r="A66" s="7" t="s">
        <v>12</v>
      </c>
      <c r="B66" s="75">
        <f>SUM(B61:B65)</f>
        <v>6478849748.0900087</v>
      </c>
      <c r="C66" s="75">
        <f>SUM(C61:C65)</f>
        <v>11807955170.500034</v>
      </c>
      <c r="D66" s="75">
        <f>SUM(D61:D62)</f>
        <v>11395284712.460011</v>
      </c>
      <c r="E66" s="75">
        <f>SUM(E61:E65)</f>
        <v>29682089631.050056</v>
      </c>
      <c r="F66" s="67"/>
    </row>
    <row r="67" spans="1:6" ht="15.75" thickTop="1" x14ac:dyDescent="0.25">
      <c r="A67" s="4" t="s">
        <v>65</v>
      </c>
      <c r="F67" s="67"/>
    </row>
    <row r="68" spans="1:6" x14ac:dyDescent="0.25">
      <c r="F68" s="67"/>
    </row>
    <row r="70" spans="1:6" x14ac:dyDescent="0.25">
      <c r="A70" s="45" t="s">
        <v>29</v>
      </c>
      <c r="B70" s="45"/>
      <c r="C70" s="45"/>
      <c r="D70" s="45"/>
      <c r="E70" s="45"/>
      <c r="F70" s="67"/>
    </row>
    <row r="71" spans="1:6" x14ac:dyDescent="0.25">
      <c r="A71" s="45" t="s">
        <v>30</v>
      </c>
      <c r="B71" s="45"/>
      <c r="C71" s="45"/>
      <c r="D71" s="45"/>
      <c r="E71" s="45"/>
      <c r="F71" s="67"/>
    </row>
    <row r="72" spans="1:6" x14ac:dyDescent="0.25">
      <c r="A72" s="1" t="s">
        <v>7</v>
      </c>
      <c r="B72" s="69" t="s">
        <v>8</v>
      </c>
      <c r="C72" s="39"/>
      <c r="D72" s="39"/>
      <c r="E72" s="39"/>
      <c r="F72" s="67"/>
    </row>
    <row r="74" spans="1:6" ht="15.75" thickBot="1" x14ac:dyDescent="0.3">
      <c r="A74" s="5" t="s">
        <v>9</v>
      </c>
      <c r="B74" s="71" t="s">
        <v>55</v>
      </c>
      <c r="C74" s="71" t="s">
        <v>56</v>
      </c>
      <c r="D74" s="71" t="s">
        <v>60</v>
      </c>
      <c r="E74" s="71" t="s">
        <v>58</v>
      </c>
      <c r="F74" s="67"/>
    </row>
    <row r="76" spans="1:6" x14ac:dyDescent="0.25">
      <c r="A76" s="4" t="s">
        <v>31</v>
      </c>
      <c r="B76" s="34"/>
      <c r="C76" s="34"/>
      <c r="D76" s="34"/>
      <c r="E76" s="34"/>
      <c r="F76" s="67"/>
    </row>
    <row r="77" spans="1:6" x14ac:dyDescent="0.25">
      <c r="A77" s="4" t="s">
        <v>32</v>
      </c>
      <c r="B77" s="34"/>
      <c r="C77" s="34"/>
      <c r="D77" s="34"/>
      <c r="E77" s="34"/>
      <c r="F77" s="67"/>
    </row>
    <row r="78" spans="1:6" x14ac:dyDescent="0.25">
      <c r="A78" s="4" t="s">
        <v>33</v>
      </c>
      <c r="B78" s="34"/>
      <c r="C78" s="34"/>
      <c r="D78" s="34"/>
      <c r="E78" s="34"/>
      <c r="F78" s="67"/>
    </row>
    <row r="79" spans="1:6" x14ac:dyDescent="0.25">
      <c r="A79" s="4" t="s">
        <v>34</v>
      </c>
      <c r="B79" s="34">
        <f>B66</f>
        <v>6478849748.0900087</v>
      </c>
      <c r="C79" s="34">
        <f t="shared" ref="C79:E79" si="15">C66</f>
        <v>11807955170.500034</v>
      </c>
      <c r="D79" s="34">
        <f t="shared" si="15"/>
        <v>11395284712.460011</v>
      </c>
      <c r="E79" s="34">
        <f t="shared" si="15"/>
        <v>29682089631.050056</v>
      </c>
      <c r="F79" s="67"/>
    </row>
    <row r="80" spans="1:6" x14ac:dyDescent="0.25">
      <c r="A80" s="4" t="s">
        <v>35</v>
      </c>
      <c r="B80" s="34"/>
      <c r="C80" s="34"/>
      <c r="D80" s="34"/>
      <c r="E80" s="34"/>
      <c r="F80" s="67"/>
    </row>
    <row r="81" spans="1:6" ht="15.75" thickBot="1" x14ac:dyDescent="0.3">
      <c r="A81" s="7"/>
      <c r="B81" s="75"/>
      <c r="C81" s="75"/>
      <c r="D81" s="75"/>
      <c r="E81" s="75"/>
      <c r="F81" s="67"/>
    </row>
    <row r="82" spans="1:6" ht="15.75" thickTop="1" x14ac:dyDescent="0.25">
      <c r="A82" s="4" t="s">
        <v>63</v>
      </c>
      <c r="F82" s="67"/>
    </row>
    <row r="83" spans="1:6" x14ac:dyDescent="0.25">
      <c r="F83" s="67"/>
    </row>
    <row r="84" spans="1:6" x14ac:dyDescent="0.25">
      <c r="A84" s="58" t="s">
        <v>79</v>
      </c>
      <c r="B84" s="58"/>
      <c r="C84" s="58"/>
      <c r="D84" s="58"/>
      <c r="E84" s="58"/>
      <c r="F84" s="67"/>
    </row>
    <row r="85" spans="1:6" x14ac:dyDescent="0.25">
      <c r="A85" s="58"/>
      <c r="B85" s="58"/>
      <c r="C85" s="58"/>
      <c r="D85" s="58"/>
      <c r="E85" s="58"/>
    </row>
    <row r="86" spans="1:6" x14ac:dyDescent="0.25">
      <c r="A86" s="25"/>
    </row>
    <row r="87" spans="1:6" ht="15" customHeight="1" x14ac:dyDescent="0.25">
      <c r="A87" s="25" t="s">
        <v>87</v>
      </c>
    </row>
    <row r="88" spans="1:6" x14ac:dyDescent="0.25">
      <c r="A88" s="25"/>
    </row>
    <row r="90" spans="1:6" x14ac:dyDescent="0.25">
      <c r="A90" s="25"/>
    </row>
    <row r="92" spans="1:6" x14ac:dyDescent="0.25">
      <c r="A92" s="67"/>
      <c r="F92" s="67"/>
    </row>
    <row r="93" spans="1:6" x14ac:dyDescent="0.25">
      <c r="A93" s="67"/>
      <c r="F93" s="67"/>
    </row>
    <row r="94" spans="1:6" x14ac:dyDescent="0.25">
      <c r="A94" s="67"/>
      <c r="F94" s="67"/>
    </row>
    <row r="95" spans="1:6" x14ac:dyDescent="0.25">
      <c r="A95" s="67"/>
      <c r="F95" s="67"/>
    </row>
    <row r="96" spans="1:6" x14ac:dyDescent="0.25">
      <c r="A96" s="67"/>
      <c r="F96" s="67"/>
    </row>
    <row r="97" spans="1:6" x14ac:dyDescent="0.25">
      <c r="A97" s="67"/>
      <c r="F97" s="67"/>
    </row>
    <row r="98" spans="1:6" x14ac:dyDescent="0.25">
      <c r="A98" s="67"/>
      <c r="F98" s="67"/>
    </row>
    <row r="99" spans="1:6" x14ac:dyDescent="0.25">
      <c r="A99" s="67"/>
      <c r="F99" s="67"/>
    </row>
    <row r="100" spans="1:6" x14ac:dyDescent="0.25">
      <c r="A100" s="67"/>
      <c r="F100" s="67"/>
    </row>
    <row r="101" spans="1:6" x14ac:dyDescent="0.25">
      <c r="A101" s="67"/>
      <c r="F101" s="67"/>
    </row>
    <row r="102" spans="1:6" x14ac:dyDescent="0.25">
      <c r="A102" s="67"/>
      <c r="F102" s="67"/>
    </row>
    <row r="103" spans="1:6" x14ac:dyDescent="0.25">
      <c r="A103" s="67"/>
      <c r="F103" s="67"/>
    </row>
    <row r="104" spans="1:6" x14ac:dyDescent="0.25">
      <c r="A104" s="67"/>
      <c r="F104" s="67"/>
    </row>
    <row r="105" spans="1:6" x14ac:dyDescent="0.25">
      <c r="A105" s="67"/>
      <c r="F105" s="67"/>
    </row>
    <row r="106" spans="1:6" x14ac:dyDescent="0.25">
      <c r="A106" s="67"/>
      <c r="F106" s="67"/>
    </row>
    <row r="107" spans="1:6" x14ac:dyDescent="0.25">
      <c r="A107" s="67"/>
      <c r="F107" s="67"/>
    </row>
    <row r="108" spans="1:6" x14ac:dyDescent="0.25">
      <c r="A108" s="67"/>
      <c r="F108" s="67"/>
    </row>
    <row r="109" spans="1:6" x14ac:dyDescent="0.25">
      <c r="A109" s="67"/>
      <c r="F109" s="67"/>
    </row>
    <row r="110" spans="1:6" x14ac:dyDescent="0.25">
      <c r="A110" s="67"/>
      <c r="F110" s="67"/>
    </row>
    <row r="111" spans="1:6" x14ac:dyDescent="0.25">
      <c r="A111" s="67"/>
      <c r="F111" s="67"/>
    </row>
    <row r="112" spans="1:6" x14ac:dyDescent="0.25">
      <c r="A112" s="67"/>
      <c r="F112" s="67"/>
    </row>
  </sheetData>
  <mergeCells count="14">
    <mergeCell ref="A84:E85"/>
    <mergeCell ref="A1:F1"/>
    <mergeCell ref="A9:F9"/>
    <mergeCell ref="A56:E56"/>
    <mergeCell ref="A70:E70"/>
    <mergeCell ref="A71:E71"/>
    <mergeCell ref="A26:E26"/>
    <mergeCell ref="A8:F8"/>
    <mergeCell ref="A21:F22"/>
    <mergeCell ref="A24:E24"/>
    <mergeCell ref="A25:E25"/>
    <mergeCell ref="A55:E55"/>
    <mergeCell ref="A23:D23"/>
    <mergeCell ref="A54:E54"/>
  </mergeCells>
  <pageMargins left="0.7" right="0.7" top="0.75" bottom="0.75" header="0.3" footer="0.3"/>
  <pageSetup orientation="portrait" r:id="rId1"/>
  <ignoredErrors>
    <ignoredError sqref="E46 E42 E38 E34 D6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zoomScale="80" zoomScaleNormal="80" workbookViewId="0">
      <selection sqref="A1:F1"/>
    </sheetView>
  </sheetViews>
  <sheetFormatPr baseColWidth="10" defaultColWidth="11.42578125" defaultRowHeight="15" x14ac:dyDescent="0.25"/>
  <cols>
    <col min="1" max="1" width="63.140625" style="4" customWidth="1"/>
    <col min="2" max="2" width="18.5703125" style="67" customWidth="1"/>
    <col min="3" max="3" width="17.85546875" style="67" bestFit="1" customWidth="1"/>
    <col min="4" max="4" width="19" style="67" bestFit="1" customWidth="1"/>
    <col min="5" max="5" width="19.42578125" style="67" customWidth="1"/>
    <col min="6" max="6" width="14.42578125" style="70" customWidth="1"/>
    <col min="7" max="7" width="11.5703125" style="67" bestFit="1" customWidth="1"/>
    <col min="8" max="16384" width="11.42578125" style="67"/>
  </cols>
  <sheetData>
    <row r="1" spans="1:7" x14ac:dyDescent="0.25">
      <c r="A1" s="45" t="s">
        <v>15</v>
      </c>
      <c r="B1" s="45"/>
      <c r="C1" s="45"/>
      <c r="D1" s="45"/>
      <c r="E1" s="45"/>
      <c r="F1" s="45"/>
    </row>
    <row r="2" spans="1:7" x14ac:dyDescent="0.25">
      <c r="A2" s="1" t="s">
        <v>0</v>
      </c>
      <c r="B2" s="2" t="s">
        <v>26</v>
      </c>
      <c r="C2" s="68"/>
      <c r="D2" s="39"/>
      <c r="E2" s="39"/>
      <c r="F2" s="39"/>
    </row>
    <row r="3" spans="1:7" x14ac:dyDescent="0.25">
      <c r="A3" s="1" t="s">
        <v>1</v>
      </c>
      <c r="B3" s="2" t="s">
        <v>16</v>
      </c>
      <c r="C3" s="3"/>
      <c r="D3" s="39"/>
      <c r="E3" s="39"/>
      <c r="F3" s="39"/>
    </row>
    <row r="4" spans="1:7" x14ac:dyDescent="0.25">
      <c r="A4" s="1" t="s">
        <v>10</v>
      </c>
      <c r="B4" s="3" t="s">
        <v>27</v>
      </c>
      <c r="C4" s="3"/>
      <c r="D4" s="39"/>
      <c r="E4" s="39"/>
      <c r="F4" s="39"/>
    </row>
    <row r="5" spans="1:7" x14ac:dyDescent="0.25">
      <c r="A5" s="1" t="s">
        <v>76</v>
      </c>
      <c r="B5" s="69" t="s">
        <v>93</v>
      </c>
      <c r="C5" s="3"/>
      <c r="D5" s="39"/>
      <c r="E5" s="39"/>
      <c r="F5" s="39"/>
    </row>
    <row r="6" spans="1:7" x14ac:dyDescent="0.25">
      <c r="A6" s="1"/>
      <c r="B6" s="69"/>
      <c r="C6" s="3"/>
      <c r="D6" s="39"/>
      <c r="E6" s="39"/>
      <c r="F6" s="39"/>
    </row>
    <row r="7" spans="1:7" x14ac:dyDescent="0.25">
      <c r="A7" s="8"/>
      <c r="B7" s="8"/>
      <c r="C7" s="8"/>
      <c r="D7" s="8"/>
      <c r="E7" s="8"/>
      <c r="F7" s="8"/>
    </row>
    <row r="8" spans="1:7" x14ac:dyDescent="0.25">
      <c r="A8" s="45" t="s">
        <v>6</v>
      </c>
      <c r="B8" s="45"/>
      <c r="C8" s="45"/>
      <c r="D8" s="45"/>
      <c r="E8" s="45"/>
      <c r="F8" s="45"/>
    </row>
    <row r="9" spans="1:7" x14ac:dyDescent="0.25">
      <c r="A9" s="45" t="s">
        <v>11</v>
      </c>
      <c r="B9" s="45"/>
      <c r="C9" s="45"/>
      <c r="D9" s="45"/>
      <c r="E9" s="45"/>
      <c r="F9" s="45"/>
    </row>
    <row r="10" spans="1:7" x14ac:dyDescent="0.25">
      <c r="A10" s="67"/>
    </row>
    <row r="11" spans="1:7" ht="15.75" thickBot="1" x14ac:dyDescent="0.3">
      <c r="A11" s="17" t="s">
        <v>77</v>
      </c>
      <c r="B11" s="71" t="s">
        <v>2</v>
      </c>
      <c r="C11" s="71" t="s">
        <v>68</v>
      </c>
      <c r="D11" s="71" t="s">
        <v>69</v>
      </c>
      <c r="E11" s="71" t="s">
        <v>70</v>
      </c>
      <c r="F11" s="72" t="s">
        <v>71</v>
      </c>
    </row>
    <row r="13" spans="1:7" x14ac:dyDescent="0.25">
      <c r="A13" s="18" t="s">
        <v>80</v>
      </c>
      <c r="B13" s="67" t="s">
        <v>3</v>
      </c>
      <c r="C13" s="74">
        <v>533799</v>
      </c>
      <c r="D13" s="74">
        <v>533799</v>
      </c>
      <c r="E13" s="74">
        <v>533799</v>
      </c>
      <c r="F13" s="74">
        <f>AVERAGE(C13:E13)</f>
        <v>533799</v>
      </c>
      <c r="G13" s="73"/>
    </row>
    <row r="14" spans="1:7" x14ac:dyDescent="0.25">
      <c r="A14" s="6" t="s">
        <v>36</v>
      </c>
      <c r="B14" s="67" t="s">
        <v>3</v>
      </c>
      <c r="C14" s="74">
        <v>134072</v>
      </c>
      <c r="D14" s="74">
        <v>134072</v>
      </c>
      <c r="E14" s="74">
        <v>134072</v>
      </c>
      <c r="F14" s="74">
        <f t="shared" ref="F14:F19" si="0">AVERAGE(C14:E14)</f>
        <v>134072</v>
      </c>
      <c r="G14" s="73"/>
    </row>
    <row r="15" spans="1:7" x14ac:dyDescent="0.25">
      <c r="A15" s="6" t="s">
        <v>41</v>
      </c>
      <c r="B15" s="67" t="s">
        <v>3</v>
      </c>
      <c r="C15" s="74">
        <v>76104</v>
      </c>
      <c r="D15" s="74">
        <v>76104</v>
      </c>
      <c r="E15" s="74">
        <v>76104</v>
      </c>
      <c r="F15" s="74">
        <f t="shared" si="0"/>
        <v>76104</v>
      </c>
      <c r="G15" s="73"/>
    </row>
    <row r="16" spans="1:7" x14ac:dyDescent="0.25">
      <c r="A16" s="6" t="s">
        <v>37</v>
      </c>
      <c r="B16" s="67" t="s">
        <v>3</v>
      </c>
      <c r="C16" s="74">
        <v>4484</v>
      </c>
      <c r="D16" s="74">
        <v>4484</v>
      </c>
      <c r="E16" s="74">
        <v>4484</v>
      </c>
      <c r="F16" s="74">
        <f t="shared" si="0"/>
        <v>4484</v>
      </c>
      <c r="G16" s="73"/>
    </row>
    <row r="17" spans="1:7" x14ac:dyDescent="0.25">
      <c r="A17" s="6" t="s">
        <v>38</v>
      </c>
      <c r="B17" s="67" t="s">
        <v>3</v>
      </c>
      <c r="C17" s="74">
        <v>57589</v>
      </c>
      <c r="D17" s="74">
        <v>57589</v>
      </c>
      <c r="E17" s="74">
        <v>57589</v>
      </c>
      <c r="F17" s="74">
        <f t="shared" si="0"/>
        <v>57589</v>
      </c>
      <c r="G17" s="73"/>
    </row>
    <row r="18" spans="1:7" x14ac:dyDescent="0.25">
      <c r="A18" s="6"/>
      <c r="C18" s="73"/>
      <c r="D18" s="73"/>
      <c r="E18" s="73"/>
      <c r="F18" s="74"/>
      <c r="G18" s="73"/>
    </row>
    <row r="19" spans="1:7" ht="15.75" thickBot="1" x14ac:dyDescent="0.3">
      <c r="A19" s="7" t="s">
        <v>12</v>
      </c>
      <c r="B19" s="75"/>
      <c r="C19" s="76">
        <f>SUM(C13:C17)</f>
        <v>806048</v>
      </c>
      <c r="D19" s="76">
        <f>SUM(D13:D17)</f>
        <v>806048</v>
      </c>
      <c r="E19" s="76">
        <f>SUM(E13:E17)</f>
        <v>806048</v>
      </c>
      <c r="F19" s="76">
        <f t="shared" si="0"/>
        <v>806048</v>
      </c>
      <c r="G19" s="73"/>
    </row>
    <row r="20" spans="1:7" ht="15.75" thickTop="1" x14ac:dyDescent="0.25">
      <c r="A20" s="4" t="s">
        <v>72</v>
      </c>
      <c r="B20" s="81"/>
      <c r="C20" s="81"/>
      <c r="D20" s="81"/>
      <c r="E20" s="81"/>
      <c r="F20" s="82"/>
    </row>
    <row r="21" spans="1:7" ht="15" customHeight="1" x14ac:dyDescent="0.25">
      <c r="A21" s="46" t="s">
        <v>54</v>
      </c>
      <c r="B21" s="46"/>
      <c r="C21" s="46"/>
      <c r="D21" s="46"/>
      <c r="E21" s="46"/>
      <c r="F21" s="46"/>
    </row>
    <row r="22" spans="1:7" ht="15" customHeight="1" x14ac:dyDescent="0.25">
      <c r="A22" s="46"/>
      <c r="B22" s="46"/>
      <c r="C22" s="46"/>
      <c r="D22" s="46"/>
      <c r="E22" s="46"/>
      <c r="F22" s="46"/>
    </row>
    <row r="23" spans="1:7" ht="14.45" customHeight="1" x14ac:dyDescent="0.25">
      <c r="A23" s="26" t="s">
        <v>85</v>
      </c>
    </row>
    <row r="24" spans="1:7" x14ac:dyDescent="0.25">
      <c r="A24" s="47" t="s">
        <v>13</v>
      </c>
      <c r="B24" s="47"/>
      <c r="C24" s="47"/>
      <c r="D24" s="47"/>
      <c r="E24" s="47"/>
    </row>
    <row r="25" spans="1:7" x14ac:dyDescent="0.25">
      <c r="A25" s="45" t="s">
        <v>59</v>
      </c>
      <c r="B25" s="45"/>
      <c r="C25" s="45"/>
      <c r="D25" s="45"/>
      <c r="E25" s="45"/>
    </row>
    <row r="26" spans="1:7" x14ac:dyDescent="0.25">
      <c r="A26" s="1" t="s">
        <v>7</v>
      </c>
      <c r="B26" s="69" t="s">
        <v>8</v>
      </c>
      <c r="C26" s="39"/>
      <c r="D26" s="39"/>
      <c r="E26" s="39"/>
      <c r="F26" s="67"/>
    </row>
    <row r="27" spans="1:7" x14ac:dyDescent="0.25">
      <c r="B27" s="4"/>
      <c r="C27" s="8"/>
      <c r="D27" s="8"/>
      <c r="E27" s="8"/>
      <c r="F27" s="67"/>
    </row>
    <row r="28" spans="1:7" ht="15.75" thickBot="1" x14ac:dyDescent="0.3">
      <c r="A28" s="17" t="s">
        <v>77</v>
      </c>
      <c r="B28" s="71" t="s">
        <v>68</v>
      </c>
      <c r="C28" s="71" t="s">
        <v>69</v>
      </c>
      <c r="D28" s="71" t="s">
        <v>70</v>
      </c>
      <c r="E28" s="71" t="s">
        <v>73</v>
      </c>
      <c r="F28" s="67"/>
    </row>
    <row r="29" spans="1:7" x14ac:dyDescent="0.25">
      <c r="B29" s="70"/>
      <c r="C29" s="70"/>
      <c r="D29" s="70"/>
      <c r="E29" s="70"/>
      <c r="F29" s="67"/>
    </row>
    <row r="30" spans="1:7" x14ac:dyDescent="0.25">
      <c r="A30" s="18" t="s">
        <v>81</v>
      </c>
      <c r="B30" s="60">
        <f t="shared" ref="B30:D30" si="1">SUM(B31:B33)</f>
        <v>7887835886.7600212</v>
      </c>
      <c r="C30" s="60">
        <f t="shared" si="1"/>
        <v>4381466063.9300175</v>
      </c>
      <c r="D30" s="60">
        <f t="shared" si="1"/>
        <v>494858453.08000755</v>
      </c>
      <c r="E30" s="60">
        <f t="shared" ref="E30" si="2">SUM(E31:E33)</f>
        <v>12764160403.770046</v>
      </c>
      <c r="F30" s="67"/>
    </row>
    <row r="31" spans="1:7" x14ac:dyDescent="0.25">
      <c r="A31" s="77" t="s">
        <v>17</v>
      </c>
      <c r="B31" s="34">
        <v>6703065654.8600025</v>
      </c>
      <c r="C31" s="34">
        <v>3174027694.5199995</v>
      </c>
      <c r="D31" s="34">
        <v>0</v>
      </c>
      <c r="E31" s="60">
        <f>+SUM(B31:D31)</f>
        <v>9877093349.3800011</v>
      </c>
      <c r="F31" s="67"/>
    </row>
    <row r="32" spans="1:7" x14ac:dyDescent="0.25">
      <c r="A32" s="77" t="s">
        <v>18</v>
      </c>
      <c r="B32" s="34">
        <v>1184770231.9000189</v>
      </c>
      <c r="C32" s="34">
        <v>1207438369.4100182</v>
      </c>
      <c r="D32" s="34">
        <v>494858453.08000755</v>
      </c>
      <c r="E32" s="60">
        <f t="shared" ref="E32:E48" si="3">+SUM(B32:D32)</f>
        <v>2887067054.3900447</v>
      </c>
      <c r="F32" s="67"/>
    </row>
    <row r="33" spans="1:6" x14ac:dyDescent="0.25">
      <c r="A33" s="77" t="s">
        <v>19</v>
      </c>
      <c r="B33" s="60"/>
      <c r="C33" s="60"/>
      <c r="D33" s="60"/>
      <c r="E33" s="60"/>
      <c r="F33" s="67"/>
    </row>
    <row r="34" spans="1:6" x14ac:dyDescent="0.25">
      <c r="A34" s="6" t="s">
        <v>36</v>
      </c>
      <c r="B34" s="60">
        <f t="shared" ref="B34:D34" si="4">SUM(B35:B37)</f>
        <v>2011211731.2399983</v>
      </c>
      <c r="C34" s="60">
        <f t="shared" si="4"/>
        <v>285806595.07999879</v>
      </c>
      <c r="D34" s="60">
        <f t="shared" si="4"/>
        <v>128602360.86999959</v>
      </c>
      <c r="E34" s="60">
        <f t="shared" ref="E34" si="5">SUM(E35:E37)</f>
        <v>2425620687.1899967</v>
      </c>
      <c r="F34" s="67"/>
    </row>
    <row r="35" spans="1:6" x14ac:dyDescent="0.25">
      <c r="A35" s="77" t="s">
        <v>17</v>
      </c>
      <c r="B35" s="34">
        <v>1733490312.1199996</v>
      </c>
      <c r="C35" s="34">
        <v>0</v>
      </c>
      <c r="D35" s="34">
        <v>0</v>
      </c>
      <c r="E35" s="60">
        <f>+SUM(B35:D35)</f>
        <v>1733490312.1199996</v>
      </c>
      <c r="F35" s="67"/>
    </row>
    <row r="36" spans="1:6" x14ac:dyDescent="0.25">
      <c r="A36" s="77" t="s">
        <v>18</v>
      </c>
      <c r="B36" s="34">
        <v>277721419.11999881</v>
      </c>
      <c r="C36" s="34">
        <v>285806595.07999879</v>
      </c>
      <c r="D36" s="34">
        <v>128602360.86999959</v>
      </c>
      <c r="E36" s="60">
        <f t="shared" si="3"/>
        <v>692130375.06999731</v>
      </c>
      <c r="F36" s="67"/>
    </row>
    <row r="37" spans="1:6" x14ac:dyDescent="0.25">
      <c r="A37" s="77" t="s">
        <v>19</v>
      </c>
      <c r="B37" s="60"/>
      <c r="C37" s="60"/>
      <c r="D37" s="60"/>
      <c r="E37" s="60"/>
      <c r="F37" s="67"/>
    </row>
    <row r="38" spans="1:6" x14ac:dyDescent="0.25">
      <c r="A38" s="6" t="s">
        <v>41</v>
      </c>
      <c r="B38" s="60">
        <f t="shared" ref="B38:D38" si="6">SUM(B39:B41)</f>
        <v>1134979395.2999997</v>
      </c>
      <c r="C38" s="60">
        <f t="shared" si="6"/>
        <v>151035052.56</v>
      </c>
      <c r="D38" s="60">
        <f t="shared" si="6"/>
        <v>59876901.280000001</v>
      </c>
      <c r="E38" s="60">
        <f t="shared" ref="E38" si="7">SUM(E39:E41)</f>
        <v>1345891349.1399996</v>
      </c>
      <c r="F38" s="67"/>
    </row>
    <row r="39" spans="1:6" x14ac:dyDescent="0.25">
      <c r="A39" s="77" t="s">
        <v>17</v>
      </c>
      <c r="B39" s="34">
        <v>983944342.73999965</v>
      </c>
      <c r="C39" s="34">
        <v>0</v>
      </c>
      <c r="D39" s="34">
        <v>0</v>
      </c>
      <c r="E39" s="60">
        <f t="shared" si="3"/>
        <v>983944342.73999965</v>
      </c>
      <c r="F39" s="67"/>
    </row>
    <row r="40" spans="1:6" x14ac:dyDescent="0.25">
      <c r="A40" s="77" t="s">
        <v>18</v>
      </c>
      <c r="B40" s="34">
        <v>151035052.56</v>
      </c>
      <c r="C40" s="34">
        <v>151035052.56</v>
      </c>
      <c r="D40" s="34">
        <v>59876901.280000001</v>
      </c>
      <c r="E40" s="60">
        <f t="shared" si="3"/>
        <v>361947006.39999998</v>
      </c>
      <c r="F40" s="67"/>
    </row>
    <row r="41" spans="1:6" x14ac:dyDescent="0.25">
      <c r="A41" s="77" t="s">
        <v>19</v>
      </c>
      <c r="B41" s="60"/>
      <c r="C41" s="60"/>
      <c r="D41" s="60"/>
      <c r="E41" s="60"/>
      <c r="F41" s="67"/>
    </row>
    <row r="42" spans="1:6" x14ac:dyDescent="0.25">
      <c r="A42" s="6" t="s">
        <v>37</v>
      </c>
      <c r="B42" s="60">
        <f t="shared" ref="B42:D42" si="8">SUM(B43:B45)</f>
        <v>56429050.259999998</v>
      </c>
      <c r="C42" s="60">
        <f t="shared" si="8"/>
        <v>11082500</v>
      </c>
      <c r="D42" s="60">
        <f t="shared" si="8"/>
        <v>4111250</v>
      </c>
      <c r="E42" s="60">
        <f t="shared" ref="E42" si="9">SUM(E43:E45)</f>
        <v>71622800.25999999</v>
      </c>
      <c r="F42" s="67"/>
    </row>
    <row r="43" spans="1:6" x14ac:dyDescent="0.25">
      <c r="A43" s="77" t="s">
        <v>17</v>
      </c>
      <c r="B43" s="34">
        <v>46061550.259999998</v>
      </c>
      <c r="C43" s="34"/>
      <c r="D43" s="34"/>
      <c r="E43" s="60">
        <f t="shared" si="3"/>
        <v>46061550.259999998</v>
      </c>
      <c r="F43" s="67"/>
    </row>
    <row r="44" spans="1:6" x14ac:dyDescent="0.25">
      <c r="A44" s="77" t="s">
        <v>18</v>
      </c>
      <c r="B44" s="34">
        <v>10367500</v>
      </c>
      <c r="C44" s="34">
        <v>11082500</v>
      </c>
      <c r="D44" s="34">
        <v>4111250</v>
      </c>
      <c r="E44" s="60">
        <f t="shared" si="3"/>
        <v>25561250</v>
      </c>
      <c r="F44" s="67"/>
    </row>
    <row r="45" spans="1:6" x14ac:dyDescent="0.25">
      <c r="A45" s="77" t="s">
        <v>19</v>
      </c>
      <c r="B45" s="60"/>
      <c r="C45" s="60"/>
      <c r="D45" s="60"/>
      <c r="E45" s="60"/>
      <c r="F45" s="67"/>
    </row>
    <row r="46" spans="1:6" x14ac:dyDescent="0.25">
      <c r="A46" s="6" t="s">
        <v>38</v>
      </c>
      <c r="B46" s="60">
        <f t="shared" ref="B46:D46" si="10">SUM(B47:B49)</f>
        <v>795635363.03999949</v>
      </c>
      <c r="C46" s="60">
        <f t="shared" si="10"/>
        <v>60230052.560000002</v>
      </c>
      <c r="D46" s="60">
        <f t="shared" si="10"/>
        <v>21046725.32</v>
      </c>
      <c r="E46" s="60">
        <f t="shared" ref="E46" si="11">SUM(E47:E49)</f>
        <v>876912140.9199996</v>
      </c>
      <c r="F46" s="67"/>
    </row>
    <row r="47" spans="1:6" x14ac:dyDescent="0.25">
      <c r="A47" s="77" t="s">
        <v>17</v>
      </c>
      <c r="B47" s="34">
        <v>735405310.47999954</v>
      </c>
      <c r="C47" s="34"/>
      <c r="D47" s="34"/>
      <c r="E47" s="60">
        <f t="shared" si="3"/>
        <v>735405310.47999954</v>
      </c>
      <c r="F47" s="67"/>
    </row>
    <row r="48" spans="1:6" x14ac:dyDescent="0.25">
      <c r="A48" s="77" t="s">
        <v>18</v>
      </c>
      <c r="B48" s="34">
        <v>60230052.560000002</v>
      </c>
      <c r="C48" s="34">
        <v>60230052.560000002</v>
      </c>
      <c r="D48" s="34">
        <v>21046725.32</v>
      </c>
      <c r="E48" s="60">
        <f t="shared" si="3"/>
        <v>141506830.44</v>
      </c>
      <c r="F48" s="67"/>
    </row>
    <row r="49" spans="1:6" x14ac:dyDescent="0.25">
      <c r="A49" s="77" t="s">
        <v>19</v>
      </c>
      <c r="B49" s="70"/>
      <c r="C49" s="70"/>
      <c r="D49" s="70"/>
      <c r="E49" s="70"/>
      <c r="F49" s="67"/>
    </row>
    <row r="50" spans="1:6" x14ac:dyDescent="0.25">
      <c r="A50" s="6"/>
      <c r="B50" s="70"/>
      <c r="C50" s="70"/>
      <c r="D50" s="70"/>
      <c r="E50" s="70"/>
      <c r="F50" s="67"/>
    </row>
    <row r="51" spans="1:6" ht="15.75" thickBot="1" x14ac:dyDescent="0.3">
      <c r="A51" s="7" t="s">
        <v>12</v>
      </c>
      <c r="B51" s="62">
        <f>+B30+B34+B38+B42+B46</f>
        <v>11886091426.600018</v>
      </c>
      <c r="C51" s="62">
        <f t="shared" ref="C51:E51" si="12">+C30+C34+C38+C42+C46</f>
        <v>4889620264.1300173</v>
      </c>
      <c r="D51" s="62">
        <f t="shared" si="12"/>
        <v>708495690.55000722</v>
      </c>
      <c r="E51" s="62">
        <f t="shared" si="12"/>
        <v>17484207381.280041</v>
      </c>
      <c r="F51" s="67"/>
    </row>
    <row r="52" spans="1:6" ht="15.75" thickTop="1" x14ac:dyDescent="0.25">
      <c r="A52" s="4" t="s">
        <v>72</v>
      </c>
      <c r="F52" s="67"/>
    </row>
    <row r="53" spans="1:6" x14ac:dyDescent="0.25">
      <c r="F53" s="67"/>
    </row>
    <row r="55" spans="1:6" x14ac:dyDescent="0.25">
      <c r="A55" s="45" t="s">
        <v>14</v>
      </c>
      <c r="B55" s="45"/>
      <c r="C55" s="45"/>
      <c r="D55" s="45"/>
      <c r="E55" s="45"/>
      <c r="F55" s="67"/>
    </row>
    <row r="56" spans="1:6" x14ac:dyDescent="0.25">
      <c r="A56" s="45" t="s">
        <v>59</v>
      </c>
      <c r="B56" s="45"/>
      <c r="C56" s="45"/>
      <c r="D56" s="45"/>
      <c r="E56" s="45"/>
      <c r="F56" s="67"/>
    </row>
    <row r="57" spans="1:6" x14ac:dyDescent="0.25">
      <c r="A57" s="1" t="s">
        <v>7</v>
      </c>
      <c r="B57" s="68" t="s">
        <v>8</v>
      </c>
      <c r="C57" s="39"/>
      <c r="D57" s="39"/>
      <c r="E57" s="39"/>
      <c r="F57" s="67"/>
    </row>
    <row r="59" spans="1:6" ht="15.75" thickBot="1" x14ac:dyDescent="0.3">
      <c r="A59" s="5" t="s">
        <v>9</v>
      </c>
      <c r="B59" s="71" t="s">
        <v>68</v>
      </c>
      <c r="C59" s="71" t="s">
        <v>69</v>
      </c>
      <c r="D59" s="71" t="s">
        <v>70</v>
      </c>
      <c r="E59" s="71" t="s">
        <v>73</v>
      </c>
      <c r="F59" s="67"/>
    </row>
    <row r="61" spans="1:6" ht="30" x14ac:dyDescent="0.25">
      <c r="A61" s="80" t="s">
        <v>20</v>
      </c>
      <c r="B61" s="34">
        <f>B31+B35+B39+B43+B47</f>
        <v>10201967170.460001</v>
      </c>
      <c r="C61" s="34">
        <f t="shared" ref="C61:D61" si="13">C31+C35+C39+C43+C47</f>
        <v>3174027694.5199995</v>
      </c>
      <c r="D61" s="34">
        <f t="shared" si="13"/>
        <v>0</v>
      </c>
      <c r="E61" s="34">
        <f>SUM(B61:D61)</f>
        <v>13375994864.98</v>
      </c>
      <c r="F61" s="67"/>
    </row>
    <row r="62" spans="1:6" ht="30" x14ac:dyDescent="0.25">
      <c r="A62" s="80" t="s">
        <v>21</v>
      </c>
      <c r="B62" s="34">
        <f>B32+B36+B40+B44+B48</f>
        <v>1684124256.1400175</v>
      </c>
      <c r="C62" s="34">
        <f t="shared" ref="C62:D62" si="14">C32+C36+C40+C44+C48</f>
        <v>1715592569.6100168</v>
      </c>
      <c r="D62" s="34">
        <f t="shared" si="14"/>
        <v>708495690.55000722</v>
      </c>
      <c r="E62" s="34">
        <f>SUM(B62:D62)</f>
        <v>4108212516.3000417</v>
      </c>
      <c r="F62" s="67"/>
    </row>
    <row r="63" spans="1:6" x14ac:dyDescent="0.25">
      <c r="A63" s="80" t="s">
        <v>43</v>
      </c>
      <c r="F63" s="67"/>
    </row>
    <row r="64" spans="1:6" x14ac:dyDescent="0.25">
      <c r="A64" s="4" t="s">
        <v>4</v>
      </c>
      <c r="F64" s="67"/>
    </row>
    <row r="65" spans="1:6" x14ac:dyDescent="0.25">
      <c r="A65" s="4" t="s">
        <v>5</v>
      </c>
      <c r="F65" s="67"/>
    </row>
    <row r="66" spans="1:6" ht="15.75" thickBot="1" x14ac:dyDescent="0.3">
      <c r="A66" s="7" t="s">
        <v>12</v>
      </c>
      <c r="B66" s="83">
        <f>SUM(B61:B65)</f>
        <v>11886091426.600018</v>
      </c>
      <c r="C66" s="83">
        <f>SUM(C61:C65)</f>
        <v>4889620264.1300163</v>
      </c>
      <c r="D66" s="83">
        <f>SUM(D61:D65)</f>
        <v>708495690.55000722</v>
      </c>
      <c r="E66" s="83">
        <f>SUM(E61:E65)</f>
        <v>17484207381.280041</v>
      </c>
      <c r="F66" s="84"/>
    </row>
    <row r="67" spans="1:6" s="85" customFormat="1" ht="20.25" customHeight="1" thickTop="1" x14ac:dyDescent="0.25">
      <c r="A67" s="35" t="s">
        <v>72</v>
      </c>
    </row>
    <row r="68" spans="1:6" x14ac:dyDescent="0.25">
      <c r="F68" s="67"/>
    </row>
    <row r="70" spans="1:6" x14ac:dyDescent="0.25">
      <c r="A70" s="45" t="s">
        <v>29</v>
      </c>
      <c r="B70" s="45"/>
      <c r="C70" s="45"/>
      <c r="D70" s="45"/>
      <c r="E70" s="45"/>
      <c r="F70" s="67"/>
    </row>
    <row r="71" spans="1:6" x14ac:dyDescent="0.25">
      <c r="A71" s="45" t="s">
        <v>30</v>
      </c>
      <c r="B71" s="45"/>
      <c r="C71" s="45"/>
      <c r="D71" s="45"/>
      <c r="E71" s="45"/>
      <c r="F71" s="67"/>
    </row>
    <row r="72" spans="1:6" x14ac:dyDescent="0.25">
      <c r="A72" s="1" t="s">
        <v>7</v>
      </c>
      <c r="B72" s="69" t="s">
        <v>8</v>
      </c>
      <c r="C72" s="39"/>
      <c r="D72" s="39"/>
      <c r="E72" s="39"/>
      <c r="F72" s="67"/>
    </row>
    <row r="74" spans="1:6" ht="15.75" thickBot="1" x14ac:dyDescent="0.3">
      <c r="A74" s="5" t="s">
        <v>9</v>
      </c>
      <c r="B74" s="71" t="s">
        <v>68</v>
      </c>
      <c r="C74" s="71" t="s">
        <v>69</v>
      </c>
      <c r="D74" s="71" t="s">
        <v>70</v>
      </c>
      <c r="E74" s="71" t="s">
        <v>73</v>
      </c>
      <c r="F74" s="67"/>
    </row>
    <row r="76" spans="1:6" x14ac:dyDescent="0.25">
      <c r="A76" s="4" t="s">
        <v>31</v>
      </c>
      <c r="B76" s="34"/>
      <c r="C76" s="34"/>
      <c r="D76" s="34"/>
      <c r="E76" s="34"/>
      <c r="F76" s="67"/>
    </row>
    <row r="77" spans="1:6" x14ac:dyDescent="0.25">
      <c r="A77" s="4" t="s">
        <v>32</v>
      </c>
      <c r="B77" s="34"/>
      <c r="C77" s="34"/>
      <c r="D77" s="34"/>
      <c r="E77" s="34"/>
      <c r="F77" s="67"/>
    </row>
    <row r="78" spans="1:6" x14ac:dyDescent="0.25">
      <c r="A78" s="4" t="s">
        <v>33</v>
      </c>
      <c r="B78" s="34"/>
      <c r="C78" s="34"/>
      <c r="D78" s="34"/>
      <c r="E78" s="34"/>
      <c r="F78" s="67"/>
    </row>
    <row r="79" spans="1:6" x14ac:dyDescent="0.25">
      <c r="A79" s="4" t="s">
        <v>34</v>
      </c>
      <c r="B79" s="34">
        <f>B66</f>
        <v>11886091426.600018</v>
      </c>
      <c r="C79" s="34">
        <f t="shared" ref="C79:E79" si="15">C66</f>
        <v>4889620264.1300163</v>
      </c>
      <c r="D79" s="34">
        <f t="shared" si="15"/>
        <v>708495690.55000722</v>
      </c>
      <c r="E79" s="34">
        <f t="shared" si="15"/>
        <v>17484207381.280041</v>
      </c>
      <c r="F79" s="67"/>
    </row>
    <row r="80" spans="1:6" x14ac:dyDescent="0.25">
      <c r="A80" s="4" t="s">
        <v>35</v>
      </c>
      <c r="B80" s="34"/>
      <c r="C80" s="34"/>
      <c r="D80" s="34"/>
      <c r="E80" s="34"/>
      <c r="F80" s="67"/>
    </row>
    <row r="81" spans="1:6" ht="15.75" thickBot="1" x14ac:dyDescent="0.3">
      <c r="A81" s="7"/>
      <c r="B81" s="75"/>
      <c r="C81" s="75"/>
      <c r="D81" s="75"/>
      <c r="E81" s="75"/>
      <c r="F81" s="67"/>
    </row>
    <row r="82" spans="1:6" ht="15.75" thickTop="1" x14ac:dyDescent="0.25">
      <c r="A82" s="4" t="s">
        <v>74</v>
      </c>
      <c r="F82" s="67"/>
    </row>
    <row r="83" spans="1:6" x14ac:dyDescent="0.25">
      <c r="F83" s="67"/>
    </row>
    <row r="84" spans="1:6" x14ac:dyDescent="0.25">
      <c r="A84" s="58" t="s">
        <v>79</v>
      </c>
      <c r="B84" s="58"/>
      <c r="C84" s="58"/>
      <c r="D84" s="58"/>
      <c r="E84" s="58"/>
      <c r="F84" s="67"/>
    </row>
    <row r="85" spans="1:6" x14ac:dyDescent="0.25">
      <c r="A85" s="58"/>
      <c r="B85" s="58"/>
      <c r="C85" s="58"/>
      <c r="D85" s="58"/>
      <c r="E85" s="58"/>
    </row>
    <row r="86" spans="1:6" x14ac:dyDescent="0.25">
      <c r="A86" s="25"/>
    </row>
    <row r="87" spans="1:6" x14ac:dyDescent="0.25">
      <c r="A87" s="25" t="s">
        <v>87</v>
      </c>
    </row>
    <row r="88" spans="1:6" x14ac:dyDescent="0.25">
      <c r="A88" s="25"/>
    </row>
    <row r="92" spans="1:6" x14ac:dyDescent="0.25">
      <c r="A92" s="67"/>
      <c r="F92" s="67"/>
    </row>
    <row r="93" spans="1:6" x14ac:dyDescent="0.25">
      <c r="A93" s="67"/>
      <c r="F93" s="67"/>
    </row>
    <row r="94" spans="1:6" x14ac:dyDescent="0.25">
      <c r="A94" s="67"/>
      <c r="F94" s="67"/>
    </row>
    <row r="95" spans="1:6" x14ac:dyDescent="0.25">
      <c r="A95" s="67"/>
      <c r="F95" s="67"/>
    </row>
    <row r="96" spans="1:6" x14ac:dyDescent="0.25">
      <c r="A96" s="67"/>
      <c r="F96" s="67"/>
    </row>
    <row r="97" spans="1:6" x14ac:dyDescent="0.25">
      <c r="A97" s="67"/>
      <c r="F97" s="67"/>
    </row>
    <row r="98" spans="1:6" x14ac:dyDescent="0.25">
      <c r="A98" s="67"/>
      <c r="F98" s="67"/>
    </row>
    <row r="99" spans="1:6" x14ac:dyDescent="0.25">
      <c r="A99" s="67"/>
      <c r="F99" s="67"/>
    </row>
    <row r="100" spans="1:6" x14ac:dyDescent="0.25">
      <c r="A100" s="67"/>
      <c r="F100" s="67"/>
    </row>
    <row r="101" spans="1:6" x14ac:dyDescent="0.25">
      <c r="A101" s="67"/>
      <c r="F101" s="67"/>
    </row>
    <row r="102" spans="1:6" x14ac:dyDescent="0.25">
      <c r="A102" s="67"/>
      <c r="F102" s="67"/>
    </row>
    <row r="103" spans="1:6" x14ac:dyDescent="0.25">
      <c r="A103" s="67"/>
      <c r="F103" s="67"/>
    </row>
    <row r="104" spans="1:6" x14ac:dyDescent="0.25">
      <c r="A104" s="67"/>
      <c r="F104" s="67"/>
    </row>
    <row r="105" spans="1:6" x14ac:dyDescent="0.25">
      <c r="A105" s="67"/>
      <c r="F105" s="67"/>
    </row>
    <row r="106" spans="1:6" x14ac:dyDescent="0.25">
      <c r="A106" s="67"/>
      <c r="F106" s="67"/>
    </row>
    <row r="107" spans="1:6" x14ac:dyDescent="0.25">
      <c r="A107" s="67"/>
      <c r="F107" s="67"/>
    </row>
    <row r="108" spans="1:6" x14ac:dyDescent="0.25">
      <c r="A108" s="67"/>
      <c r="F108" s="67"/>
    </row>
    <row r="109" spans="1:6" x14ac:dyDescent="0.25">
      <c r="A109" s="67"/>
      <c r="F109" s="67"/>
    </row>
    <row r="110" spans="1:6" x14ac:dyDescent="0.25">
      <c r="A110" s="67"/>
      <c r="F110" s="67"/>
    </row>
    <row r="111" spans="1:6" x14ac:dyDescent="0.25">
      <c r="A111" s="67"/>
      <c r="F111" s="67"/>
    </row>
    <row r="112" spans="1:6" x14ac:dyDescent="0.25">
      <c r="A112" s="67"/>
      <c r="F112" s="67"/>
    </row>
  </sheetData>
  <mergeCells count="11">
    <mergeCell ref="A84:E85"/>
    <mergeCell ref="A55:E55"/>
    <mergeCell ref="A56:E56"/>
    <mergeCell ref="A70:E70"/>
    <mergeCell ref="A71:E71"/>
    <mergeCell ref="A25:E25"/>
    <mergeCell ref="A1:F1"/>
    <mergeCell ref="A8:F8"/>
    <mergeCell ref="A9:F9"/>
    <mergeCell ref="A21:F22"/>
    <mergeCell ref="A24:E2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zoomScale="80" zoomScaleNormal="80" workbookViewId="0">
      <selection sqref="A1:F1"/>
    </sheetView>
  </sheetViews>
  <sheetFormatPr baseColWidth="10" defaultColWidth="11.42578125" defaultRowHeight="15" x14ac:dyDescent="0.25"/>
  <cols>
    <col min="1" max="1" width="64.85546875" style="16" customWidth="1"/>
    <col min="2" max="2" width="17.85546875" style="16" customWidth="1"/>
    <col min="3" max="4" width="18.5703125" style="16" bestFit="1" customWidth="1"/>
    <col min="5" max="5" width="17.5703125" style="16" bestFit="1" customWidth="1"/>
    <col min="6" max="6" width="14.42578125" style="16" customWidth="1"/>
    <col min="7" max="7" width="15.42578125" style="16" customWidth="1"/>
    <col min="8" max="8" width="14.28515625" style="16" customWidth="1"/>
    <col min="9" max="9" width="15.42578125" style="16" customWidth="1"/>
    <col min="10" max="16384" width="11.42578125" style="16"/>
  </cols>
  <sheetData>
    <row r="1" spans="1:6" x14ac:dyDescent="0.25">
      <c r="A1" s="41" t="s">
        <v>15</v>
      </c>
      <c r="B1" s="41"/>
      <c r="C1" s="41"/>
      <c r="D1" s="41"/>
      <c r="E1" s="41"/>
      <c r="F1" s="41"/>
    </row>
    <row r="2" spans="1:6" x14ac:dyDescent="0.25">
      <c r="A2" s="10" t="s">
        <v>0</v>
      </c>
      <c r="B2" s="11" t="s">
        <v>26</v>
      </c>
      <c r="C2" s="49"/>
      <c r="D2" s="36"/>
      <c r="E2" s="36"/>
      <c r="F2" s="36"/>
    </row>
    <row r="3" spans="1:6" x14ac:dyDescent="0.25">
      <c r="A3" s="10" t="s">
        <v>1</v>
      </c>
      <c r="B3" s="11" t="s">
        <v>16</v>
      </c>
      <c r="C3" s="12"/>
      <c r="D3" s="36"/>
      <c r="E3" s="36"/>
      <c r="F3" s="36"/>
    </row>
    <row r="4" spans="1:6" x14ac:dyDescent="0.25">
      <c r="A4" s="10" t="s">
        <v>10</v>
      </c>
      <c r="B4" s="12" t="s">
        <v>27</v>
      </c>
      <c r="C4" s="12"/>
      <c r="D4" s="36"/>
      <c r="E4" s="36"/>
      <c r="F4" s="36"/>
    </row>
    <row r="5" spans="1:6" x14ac:dyDescent="0.25">
      <c r="A5" s="10" t="s">
        <v>28</v>
      </c>
      <c r="B5" s="51" t="s">
        <v>92</v>
      </c>
      <c r="C5" s="12"/>
      <c r="D5" s="36"/>
      <c r="E5" s="36"/>
      <c r="F5" s="36"/>
    </row>
    <row r="6" spans="1:6" x14ac:dyDescent="0.25">
      <c r="A6" s="13"/>
      <c r="B6" s="14"/>
      <c r="C6" s="15"/>
    </row>
    <row r="7" spans="1:6" x14ac:dyDescent="0.25">
      <c r="A7" s="13"/>
      <c r="B7" s="15"/>
      <c r="C7" s="15"/>
    </row>
    <row r="8" spans="1:6" x14ac:dyDescent="0.25">
      <c r="A8" s="41" t="s">
        <v>6</v>
      </c>
      <c r="B8" s="41"/>
      <c r="C8" s="41"/>
      <c r="D8" s="41"/>
      <c r="E8" s="41"/>
      <c r="F8" s="41"/>
    </row>
    <row r="9" spans="1:6" x14ac:dyDescent="0.25">
      <c r="A9" s="41" t="s">
        <v>11</v>
      </c>
      <c r="B9" s="41"/>
      <c r="C9" s="41"/>
      <c r="D9" s="41"/>
      <c r="E9" s="41"/>
      <c r="F9" s="41"/>
    </row>
    <row r="10" spans="1:6" x14ac:dyDescent="0.25">
      <c r="B10" s="15"/>
      <c r="C10" s="15"/>
    </row>
    <row r="11" spans="1:6" ht="15.75" thickBot="1" x14ac:dyDescent="0.3">
      <c r="A11" s="17" t="s">
        <v>77</v>
      </c>
      <c r="B11" s="17" t="s">
        <v>2</v>
      </c>
      <c r="C11" s="17" t="s">
        <v>25</v>
      </c>
      <c r="D11" s="17" t="s">
        <v>51</v>
      </c>
      <c r="E11" s="17" t="s">
        <v>53</v>
      </c>
    </row>
    <row r="13" spans="1:6" x14ac:dyDescent="0.25">
      <c r="A13" s="18" t="s">
        <v>80</v>
      </c>
      <c r="B13" s="16" t="s">
        <v>3</v>
      </c>
      <c r="C13" s="24">
        <f>'1T '!F13</f>
        <v>502626</v>
      </c>
      <c r="D13" s="24">
        <f>'2T'!F13</f>
        <v>502841</v>
      </c>
      <c r="E13" s="24">
        <f>AVERAGE(C13:D13)</f>
        <v>502733.5</v>
      </c>
    </row>
    <row r="14" spans="1:6" x14ac:dyDescent="0.25">
      <c r="A14" s="6" t="s">
        <v>36</v>
      </c>
      <c r="B14" s="16" t="s">
        <v>3</v>
      </c>
      <c r="C14" s="24">
        <f>'1T '!F14</f>
        <v>134921</v>
      </c>
      <c r="D14" s="24">
        <f>'2T'!F14</f>
        <v>134529</v>
      </c>
      <c r="E14" s="24">
        <f t="shared" ref="E14:E19" si="0">AVERAGE(C14:D14)</f>
        <v>134725</v>
      </c>
    </row>
    <row r="15" spans="1:6" x14ac:dyDescent="0.25">
      <c r="A15" s="6" t="s">
        <v>41</v>
      </c>
      <c r="B15" s="16" t="s">
        <v>3</v>
      </c>
      <c r="C15" s="24">
        <f>'1T '!F15</f>
        <v>74984</v>
      </c>
      <c r="D15" s="24">
        <f>'2T'!F15</f>
        <v>74551</v>
      </c>
      <c r="E15" s="24">
        <f t="shared" si="0"/>
        <v>74767.5</v>
      </c>
    </row>
    <row r="16" spans="1:6" x14ac:dyDescent="0.25">
      <c r="A16" s="6" t="s">
        <v>37</v>
      </c>
      <c r="B16" s="16" t="s">
        <v>3</v>
      </c>
      <c r="C16" s="24">
        <f>'1T '!F16</f>
        <v>4427</v>
      </c>
      <c r="D16" s="24">
        <f>'2T'!F16</f>
        <v>4427</v>
      </c>
      <c r="E16" s="24">
        <f t="shared" si="0"/>
        <v>4427</v>
      </c>
    </row>
    <row r="17" spans="1:6" x14ac:dyDescent="0.25">
      <c r="A17" s="6" t="s">
        <v>38</v>
      </c>
      <c r="B17" s="16" t="s">
        <v>3</v>
      </c>
      <c r="C17" s="24">
        <f>'1T '!F17</f>
        <v>50915</v>
      </c>
      <c r="D17" s="24">
        <f>'2T'!F17</f>
        <v>55173</v>
      </c>
      <c r="E17" s="24">
        <f t="shared" si="0"/>
        <v>53044</v>
      </c>
    </row>
    <row r="18" spans="1:6" x14ac:dyDescent="0.25">
      <c r="A18" s="19"/>
      <c r="D18" s="24"/>
      <c r="E18" s="24"/>
    </row>
    <row r="19" spans="1:6" ht="15.75" thickBot="1" x14ac:dyDescent="0.3">
      <c r="A19" s="20" t="s">
        <v>12</v>
      </c>
      <c r="B19" s="20"/>
      <c r="C19" s="66">
        <f>SUM(C13:C17)</f>
        <v>767873</v>
      </c>
      <c r="D19" s="20">
        <f>SUM(D13:D17)</f>
        <v>771521</v>
      </c>
      <c r="E19" s="20">
        <f t="shared" si="0"/>
        <v>769697</v>
      </c>
    </row>
    <row r="20" spans="1:6" ht="15.75" thickTop="1" x14ac:dyDescent="0.25">
      <c r="A20" s="21" t="s">
        <v>65</v>
      </c>
    </row>
    <row r="21" spans="1:6" x14ac:dyDescent="0.25">
      <c r="A21" s="43" t="s">
        <v>67</v>
      </c>
      <c r="B21" s="43"/>
      <c r="C21" s="43"/>
      <c r="D21" s="43"/>
      <c r="E21" s="43"/>
      <c r="F21" s="43"/>
    </row>
    <row r="22" spans="1:6" x14ac:dyDescent="0.25">
      <c r="A22" s="43"/>
      <c r="B22" s="43"/>
      <c r="C22" s="43"/>
      <c r="D22" s="43"/>
      <c r="E22" s="43"/>
      <c r="F22" s="43"/>
    </row>
    <row r="23" spans="1:6" x14ac:dyDescent="0.25">
      <c r="A23" s="37"/>
      <c r="B23" s="37"/>
      <c r="C23" s="37"/>
      <c r="D23" s="37"/>
      <c r="E23" s="37"/>
      <c r="F23" s="37"/>
    </row>
    <row r="24" spans="1:6" x14ac:dyDescent="0.25">
      <c r="A24" s="42" t="s">
        <v>13</v>
      </c>
      <c r="B24" s="42"/>
      <c r="C24" s="42"/>
      <c r="D24" s="42"/>
      <c r="E24" s="42"/>
    </row>
    <row r="25" spans="1:6" x14ac:dyDescent="0.25">
      <c r="A25" s="41" t="s">
        <v>39</v>
      </c>
      <c r="B25" s="41"/>
      <c r="C25" s="41"/>
      <c r="D25" s="41"/>
      <c r="E25" s="41"/>
    </row>
    <row r="26" spans="1:6" x14ac:dyDescent="0.25">
      <c r="A26" s="41" t="s">
        <v>40</v>
      </c>
      <c r="B26" s="41"/>
      <c r="C26" s="41"/>
      <c r="D26" s="41"/>
      <c r="E26" s="41"/>
    </row>
    <row r="28" spans="1:6" ht="15.75" thickBot="1" x14ac:dyDescent="0.3">
      <c r="A28" s="17" t="s">
        <v>77</v>
      </c>
      <c r="B28" s="17" t="s">
        <v>25</v>
      </c>
      <c r="C28" s="17" t="s">
        <v>51</v>
      </c>
      <c r="D28" s="17" t="s">
        <v>53</v>
      </c>
    </row>
    <row r="29" spans="1:6" x14ac:dyDescent="0.25">
      <c r="A29" s="29"/>
      <c r="B29" s="28"/>
      <c r="C29" s="28"/>
      <c r="D29" s="28"/>
      <c r="E29" s="28"/>
    </row>
    <row r="30" spans="1:6" x14ac:dyDescent="0.25">
      <c r="A30" s="30" t="s">
        <v>81</v>
      </c>
      <c r="B30" s="28">
        <f>SUM(B31:B33)</f>
        <v>9687220509.690012</v>
      </c>
      <c r="C30" s="28">
        <f t="shared" ref="C30:D30" si="1">SUM(C31:C33)</f>
        <v>24260179155.190052</v>
      </c>
      <c r="D30" s="28">
        <f t="shared" si="1"/>
        <v>33947399664.880066</v>
      </c>
      <c r="E30" s="28"/>
    </row>
    <row r="31" spans="1:6" x14ac:dyDescent="0.25">
      <c r="A31" s="86" t="s">
        <v>17</v>
      </c>
      <c r="B31" s="28">
        <f>'1T '!E31</f>
        <v>8381308498.429985</v>
      </c>
      <c r="C31" s="28">
        <f>'2T'!E31</f>
        <v>20861304321.589989</v>
      </c>
      <c r="D31" s="28">
        <f>SUM(B31:C31)</f>
        <v>29242612820.019974</v>
      </c>
      <c r="E31" s="28"/>
    </row>
    <row r="32" spans="1:6" x14ac:dyDescent="0.25">
      <c r="A32" s="86" t="s">
        <v>18</v>
      </c>
      <c r="B32" s="28">
        <f>'1T '!E32</f>
        <v>1305912011.2600267</v>
      </c>
      <c r="C32" s="28">
        <f>'2T'!E32</f>
        <v>3398874833.6000633</v>
      </c>
      <c r="D32" s="28">
        <f t="shared" ref="D32:D49" si="2">SUM(B32:C32)</f>
        <v>4704786844.8600903</v>
      </c>
      <c r="E32" s="28"/>
    </row>
    <row r="33" spans="1:5" x14ac:dyDescent="0.25">
      <c r="A33" s="86" t="s">
        <v>19</v>
      </c>
      <c r="B33" s="28">
        <f>'1T '!E33</f>
        <v>0</v>
      </c>
      <c r="C33" s="28">
        <f>'2T'!E33</f>
        <v>0</v>
      </c>
      <c r="D33" s="28">
        <f t="shared" si="2"/>
        <v>0</v>
      </c>
      <c r="E33" s="28"/>
    </row>
    <row r="34" spans="1:5" ht="15" customHeight="1" x14ac:dyDescent="0.25">
      <c r="A34" s="30" t="s">
        <v>44</v>
      </c>
      <c r="B34" s="28">
        <f>SUM(B35:B37)</f>
        <v>2637328919.5800004</v>
      </c>
      <c r="C34" s="28">
        <f t="shared" ref="C34:D34" si="3">SUM(C35:C37)</f>
        <v>6104561603.9099989</v>
      </c>
      <c r="D34" s="28">
        <f t="shared" si="3"/>
        <v>8741890523.4899998</v>
      </c>
      <c r="E34" s="28"/>
    </row>
    <row r="35" spans="1:5" ht="15" customHeight="1" x14ac:dyDescent="0.25">
      <c r="A35" s="86" t="s">
        <v>17</v>
      </c>
      <c r="B35" s="28">
        <f>'1T '!E35</f>
        <v>2295820148.6600018</v>
      </c>
      <c r="C35" s="28">
        <f>'2T'!E35</f>
        <v>5266058701.0100021</v>
      </c>
      <c r="D35" s="28">
        <f t="shared" si="2"/>
        <v>7561878849.6700039</v>
      </c>
      <c r="E35" s="28"/>
    </row>
    <row r="36" spans="1:5" ht="15" customHeight="1" x14ac:dyDescent="0.25">
      <c r="A36" s="86" t="s">
        <v>18</v>
      </c>
      <c r="B36" s="28">
        <f>'1T '!E36</f>
        <v>341508770.91999876</v>
      </c>
      <c r="C36" s="28">
        <f>'2T'!E36</f>
        <v>838502902.89999664</v>
      </c>
      <c r="D36" s="28">
        <f t="shared" si="2"/>
        <v>1180011673.8199954</v>
      </c>
      <c r="E36" s="28"/>
    </row>
    <row r="37" spans="1:5" ht="15" customHeight="1" x14ac:dyDescent="0.25">
      <c r="A37" s="86" t="s">
        <v>19</v>
      </c>
      <c r="B37" s="28">
        <f>'1T '!E37</f>
        <v>0</v>
      </c>
      <c r="C37" s="28">
        <f>'2T'!E37</f>
        <v>0</v>
      </c>
      <c r="D37" s="28">
        <f t="shared" si="2"/>
        <v>0</v>
      </c>
      <c r="E37" s="28"/>
    </row>
    <row r="38" spans="1:5" ht="15" customHeight="1" x14ac:dyDescent="0.25">
      <c r="A38" s="30" t="s">
        <v>45</v>
      </c>
      <c r="B38" s="28">
        <f>SUM(B39:B41)</f>
        <v>1451210419.4000006</v>
      </c>
      <c r="C38" s="28">
        <f t="shared" ref="C38:D38" si="4">SUM(C39:C41)</f>
        <v>3334557412.9999995</v>
      </c>
      <c r="D38" s="28">
        <f t="shared" si="4"/>
        <v>4785767832.3999996</v>
      </c>
      <c r="E38" s="28"/>
    </row>
    <row r="39" spans="1:5" ht="15" customHeight="1" x14ac:dyDescent="0.25">
      <c r="A39" s="86" t="s">
        <v>17</v>
      </c>
      <c r="B39" s="28">
        <f>'1T '!E39</f>
        <v>1264608465.5600007</v>
      </c>
      <c r="C39" s="28">
        <f>'2T'!E39</f>
        <v>2901114755.3199997</v>
      </c>
      <c r="D39" s="28">
        <f t="shared" si="2"/>
        <v>4165723220.8800001</v>
      </c>
      <c r="E39" s="28"/>
    </row>
    <row r="40" spans="1:5" ht="15" customHeight="1" x14ac:dyDescent="0.25">
      <c r="A40" s="86" t="s">
        <v>18</v>
      </c>
      <c r="B40" s="28">
        <f>'1T '!E40</f>
        <v>186601953.84</v>
      </c>
      <c r="C40" s="28">
        <f>'2T'!E40</f>
        <v>433442657.68000001</v>
      </c>
      <c r="D40" s="28">
        <f t="shared" si="2"/>
        <v>620044611.51999998</v>
      </c>
      <c r="E40" s="28"/>
    </row>
    <row r="41" spans="1:5" ht="15" customHeight="1" x14ac:dyDescent="0.25">
      <c r="A41" s="86" t="s">
        <v>19</v>
      </c>
      <c r="B41" s="28">
        <f>'1T '!E41</f>
        <v>0</v>
      </c>
      <c r="C41" s="28">
        <f>'2T'!E41</f>
        <v>0</v>
      </c>
      <c r="D41" s="28">
        <f t="shared" si="2"/>
        <v>0</v>
      </c>
      <c r="E41" s="28"/>
    </row>
    <row r="42" spans="1:5" ht="15" customHeight="1" x14ac:dyDescent="0.25">
      <c r="A42" s="30" t="s">
        <v>46</v>
      </c>
      <c r="B42" s="28">
        <f>SUM(B43:B45)</f>
        <v>75541597.25999999</v>
      </c>
      <c r="C42" s="28">
        <f t="shared" ref="C42:D42" si="5">SUM(C43:C45)</f>
        <v>167664125.59999999</v>
      </c>
      <c r="D42" s="28">
        <f t="shared" si="5"/>
        <v>243205722.85999998</v>
      </c>
      <c r="E42" s="28"/>
    </row>
    <row r="43" spans="1:5" ht="15" customHeight="1" x14ac:dyDescent="0.25">
      <c r="A43" s="86" t="s">
        <v>17</v>
      </c>
      <c r="B43" s="28">
        <f>'1T '!E43</f>
        <v>61599097.25999999</v>
      </c>
      <c r="C43" s="28">
        <f>'2T'!E43</f>
        <v>136561625.59999999</v>
      </c>
      <c r="D43" s="28">
        <f t="shared" si="2"/>
        <v>198160722.85999998</v>
      </c>
      <c r="E43" s="28"/>
    </row>
    <row r="44" spans="1:5" ht="15" customHeight="1" x14ac:dyDescent="0.25">
      <c r="A44" s="86" t="s">
        <v>18</v>
      </c>
      <c r="B44" s="28">
        <f>'1T '!E44</f>
        <v>13942500</v>
      </c>
      <c r="C44" s="28">
        <f>'2T'!E44</f>
        <v>31102500</v>
      </c>
      <c r="D44" s="28">
        <f t="shared" si="2"/>
        <v>45045000</v>
      </c>
      <c r="E44" s="28"/>
    </row>
    <row r="45" spans="1:5" ht="15" customHeight="1" x14ac:dyDescent="0.25">
      <c r="A45" s="86" t="s">
        <v>19</v>
      </c>
      <c r="B45" s="28">
        <f>'1T '!E45</f>
        <v>0</v>
      </c>
      <c r="C45" s="28">
        <f>'2T'!E45</f>
        <v>0</v>
      </c>
      <c r="D45" s="28">
        <f t="shared" si="2"/>
        <v>0</v>
      </c>
      <c r="E45" s="28"/>
    </row>
    <row r="46" spans="1:5" ht="15" customHeight="1" x14ac:dyDescent="0.25">
      <c r="A46" s="30" t="s">
        <v>47</v>
      </c>
      <c r="B46" s="28">
        <f>SUM(B47:B49)</f>
        <v>911326149.50999987</v>
      </c>
      <c r="C46" s="28">
        <f t="shared" ref="C46:D46" si="6">SUM(C47:C49)</f>
        <v>2594076319.2599998</v>
      </c>
      <c r="D46" s="28">
        <f t="shared" si="6"/>
        <v>3505402468.77</v>
      </c>
      <c r="E46" s="28"/>
    </row>
    <row r="47" spans="1:5" ht="15" customHeight="1" x14ac:dyDescent="0.25">
      <c r="A47" s="86" t="s">
        <v>17</v>
      </c>
      <c r="B47" s="28">
        <f>'1T '!E47</f>
        <v>847298746.62999988</v>
      </c>
      <c r="C47" s="28">
        <f>'2T'!E47</f>
        <v>2416740985.6199999</v>
      </c>
      <c r="D47" s="28">
        <f t="shared" si="2"/>
        <v>3264039732.25</v>
      </c>
      <c r="E47" s="28"/>
    </row>
    <row r="48" spans="1:5" ht="15" customHeight="1" x14ac:dyDescent="0.25">
      <c r="A48" s="86" t="s">
        <v>18</v>
      </c>
      <c r="B48" s="28">
        <f>'1T '!E48</f>
        <v>64027402.880000003</v>
      </c>
      <c r="C48" s="28">
        <f>'2T'!E48</f>
        <v>177335333.63999999</v>
      </c>
      <c r="D48" s="28">
        <f t="shared" si="2"/>
        <v>241362736.51999998</v>
      </c>
      <c r="E48" s="28"/>
    </row>
    <row r="49" spans="1:5" ht="15" customHeight="1" x14ac:dyDescent="0.25">
      <c r="A49" s="86" t="s">
        <v>19</v>
      </c>
      <c r="B49" s="28">
        <f>'1T '!E49</f>
        <v>0</v>
      </c>
      <c r="C49" s="28">
        <f>'2T'!E49</f>
        <v>0</v>
      </c>
      <c r="D49" s="28">
        <f t="shared" si="2"/>
        <v>0</v>
      </c>
      <c r="E49" s="28"/>
    </row>
    <row r="50" spans="1:5" x14ac:dyDescent="0.25">
      <c r="A50" s="30"/>
      <c r="B50" s="28"/>
      <c r="C50" s="28"/>
      <c r="D50" s="28"/>
      <c r="E50" s="28"/>
    </row>
    <row r="51" spans="1:5" ht="15.75" thickBot="1" x14ac:dyDescent="0.3">
      <c r="A51" s="31" t="s">
        <v>12</v>
      </c>
      <c r="B51" s="57">
        <f>+B30+B34+B38+B42+B46</f>
        <v>14762627595.440014</v>
      </c>
      <c r="C51" s="57">
        <f t="shared" ref="C51:D51" si="7">+C30+C34+C38+C42+C46</f>
        <v>36461038616.960052</v>
      </c>
      <c r="D51" s="57">
        <f t="shared" si="7"/>
        <v>51223666212.400063</v>
      </c>
      <c r="E51" s="28"/>
    </row>
    <row r="52" spans="1:5" ht="15.75" thickTop="1" x14ac:dyDescent="0.25">
      <c r="A52" s="29" t="s">
        <v>64</v>
      </c>
      <c r="B52" s="28"/>
      <c r="C52" s="28"/>
      <c r="D52" s="28"/>
      <c r="E52" s="28"/>
    </row>
    <row r="53" spans="1:5" x14ac:dyDescent="0.25">
      <c r="A53" s="29"/>
      <c r="B53" s="28"/>
      <c r="C53" s="28"/>
      <c r="D53" s="28"/>
      <c r="E53" s="28"/>
    </row>
    <row r="54" spans="1:5" x14ac:dyDescent="0.25">
      <c r="A54" s="29"/>
      <c r="B54" s="28"/>
      <c r="C54" s="28"/>
      <c r="D54" s="28"/>
      <c r="E54" s="28"/>
    </row>
    <row r="55" spans="1:5" x14ac:dyDescent="0.25">
      <c r="A55" s="48" t="s">
        <v>14</v>
      </c>
      <c r="B55" s="48"/>
      <c r="C55" s="48"/>
      <c r="D55" s="48"/>
      <c r="E55" s="48"/>
    </row>
    <row r="56" spans="1:5" x14ac:dyDescent="0.25">
      <c r="A56" s="48" t="s">
        <v>42</v>
      </c>
      <c r="B56" s="48"/>
      <c r="C56" s="48"/>
      <c r="D56" s="48"/>
      <c r="E56" s="48"/>
    </row>
    <row r="57" spans="1:5" x14ac:dyDescent="0.25">
      <c r="A57" s="32" t="s">
        <v>7</v>
      </c>
      <c r="B57" s="87" t="s">
        <v>8</v>
      </c>
      <c r="C57" s="40"/>
      <c r="D57" s="40"/>
      <c r="E57" s="40"/>
    </row>
    <row r="58" spans="1:5" x14ac:dyDescent="0.25">
      <c r="A58" s="28"/>
      <c r="B58" s="28"/>
      <c r="C58" s="28"/>
      <c r="D58" s="28"/>
      <c r="E58" s="28"/>
    </row>
    <row r="59" spans="1:5" ht="15.75" thickBot="1" x14ac:dyDescent="0.3">
      <c r="A59" s="33" t="s">
        <v>9</v>
      </c>
      <c r="B59" s="88" t="s">
        <v>25</v>
      </c>
      <c r="C59" s="88" t="s">
        <v>51</v>
      </c>
      <c r="D59" s="88" t="s">
        <v>53</v>
      </c>
      <c r="E59" s="28"/>
    </row>
    <row r="60" spans="1:5" x14ac:dyDescent="0.25">
      <c r="A60" s="29"/>
      <c r="B60" s="28"/>
      <c r="C60" s="28"/>
      <c r="D60" s="28"/>
      <c r="E60" s="28"/>
    </row>
    <row r="61" spans="1:5" ht="30" x14ac:dyDescent="0.25">
      <c r="A61" s="89" t="s">
        <v>20</v>
      </c>
      <c r="B61" s="28">
        <f t="shared" ref="B61:D62" si="8">SUM(B31+B35+B39+B43+B47)</f>
        <v>12850634956.539988</v>
      </c>
      <c r="C61" s="28">
        <f t="shared" si="8"/>
        <v>31581780389.139988</v>
      </c>
      <c r="D61" s="28">
        <f t="shared" si="8"/>
        <v>44432415345.679977</v>
      </c>
      <c r="E61" s="28"/>
    </row>
    <row r="62" spans="1:5" ht="30" x14ac:dyDescent="0.25">
      <c r="A62" s="89" t="s">
        <v>21</v>
      </c>
      <c r="B62" s="28">
        <f t="shared" si="8"/>
        <v>1911992638.9000256</v>
      </c>
      <c r="C62" s="28">
        <f t="shared" si="8"/>
        <v>4879258227.8200607</v>
      </c>
      <c r="D62" s="28">
        <f t="shared" si="8"/>
        <v>6791250866.7200871</v>
      </c>
      <c r="E62" s="28"/>
    </row>
    <row r="63" spans="1:5" x14ac:dyDescent="0.25">
      <c r="A63" s="89" t="s">
        <v>52</v>
      </c>
      <c r="B63" s="28"/>
      <c r="C63" s="28"/>
      <c r="D63" s="28"/>
      <c r="E63" s="28"/>
    </row>
    <row r="64" spans="1:5" x14ac:dyDescent="0.25">
      <c r="A64" s="29" t="s">
        <v>4</v>
      </c>
      <c r="B64" s="28"/>
      <c r="C64" s="28"/>
      <c r="D64" s="28"/>
      <c r="E64" s="28"/>
    </row>
    <row r="65" spans="1:5" x14ac:dyDescent="0.25">
      <c r="A65" s="29" t="s">
        <v>5</v>
      </c>
      <c r="B65" s="28"/>
      <c r="C65" s="28"/>
      <c r="D65" s="28"/>
      <c r="E65" s="28"/>
    </row>
    <row r="66" spans="1:5" ht="15.75" thickBot="1" x14ac:dyDescent="0.3">
      <c r="A66" s="31" t="s">
        <v>12</v>
      </c>
      <c r="B66" s="57">
        <f>SUM(B61:B65)</f>
        <v>14762627595.440014</v>
      </c>
      <c r="C66" s="57">
        <f>SUM(C61:C65)</f>
        <v>36461038616.960052</v>
      </c>
      <c r="D66" s="57">
        <f>SUM(B66:C66)</f>
        <v>51223666212.40007</v>
      </c>
      <c r="E66" s="28"/>
    </row>
    <row r="67" spans="1:5" ht="15.75" thickTop="1" x14ac:dyDescent="0.25">
      <c r="A67" s="21" t="s">
        <v>64</v>
      </c>
    </row>
    <row r="70" spans="1:5" x14ac:dyDescent="0.25">
      <c r="A70" s="41" t="s">
        <v>29</v>
      </c>
      <c r="B70" s="41"/>
      <c r="C70" s="41"/>
      <c r="D70" s="41"/>
      <c r="E70" s="41"/>
    </row>
    <row r="71" spans="1:5" x14ac:dyDescent="0.25">
      <c r="A71" s="41" t="s">
        <v>30</v>
      </c>
      <c r="B71" s="41"/>
      <c r="C71" s="41"/>
      <c r="D71" s="41"/>
      <c r="E71" s="41"/>
    </row>
    <row r="72" spans="1:5" x14ac:dyDescent="0.25">
      <c r="A72" s="10" t="s">
        <v>7</v>
      </c>
      <c r="B72" s="51" t="s">
        <v>8</v>
      </c>
      <c r="C72" s="36"/>
      <c r="D72" s="36"/>
      <c r="E72" s="36"/>
    </row>
    <row r="73" spans="1:5" x14ac:dyDescent="0.25">
      <c r="A73" s="21"/>
    </row>
    <row r="74" spans="1:5" ht="15.75" thickBot="1" x14ac:dyDescent="0.3">
      <c r="A74" s="22" t="s">
        <v>9</v>
      </c>
      <c r="B74" s="17" t="s">
        <v>25</v>
      </c>
      <c r="C74" s="17" t="s">
        <v>51</v>
      </c>
      <c r="D74" s="17" t="s">
        <v>53</v>
      </c>
    </row>
    <row r="75" spans="1:5" x14ac:dyDescent="0.25">
      <c r="A75" s="21"/>
    </row>
    <row r="76" spans="1:5" x14ac:dyDescent="0.25">
      <c r="A76" s="21" t="s">
        <v>31</v>
      </c>
      <c r="B76" s="28"/>
      <c r="C76" s="28"/>
      <c r="D76" s="28"/>
    </row>
    <row r="77" spans="1:5" x14ac:dyDescent="0.25">
      <c r="A77" s="21" t="s">
        <v>32</v>
      </c>
      <c r="B77" s="28"/>
      <c r="C77" s="28"/>
      <c r="D77" s="28"/>
    </row>
    <row r="78" spans="1:5" x14ac:dyDescent="0.25">
      <c r="A78" s="21" t="s">
        <v>33</v>
      </c>
      <c r="B78" s="28"/>
      <c r="C78" s="28"/>
      <c r="D78" s="28"/>
    </row>
    <row r="79" spans="1:5" x14ac:dyDescent="0.25">
      <c r="A79" s="21" t="s">
        <v>34</v>
      </c>
      <c r="B79" s="28">
        <f>B66</f>
        <v>14762627595.440014</v>
      </c>
      <c r="C79" s="28">
        <f t="shared" ref="C79:D79" si="9">C66</f>
        <v>36461038616.960052</v>
      </c>
      <c r="D79" s="28">
        <f t="shared" si="9"/>
        <v>51223666212.40007</v>
      </c>
    </row>
    <row r="80" spans="1:5" x14ac:dyDescent="0.25">
      <c r="A80" s="21" t="s">
        <v>35</v>
      </c>
      <c r="B80" s="28"/>
      <c r="C80" s="28"/>
      <c r="D80" s="28"/>
    </row>
    <row r="81" spans="1:5" ht="15.75" thickBot="1" x14ac:dyDescent="0.3">
      <c r="A81" s="23"/>
      <c r="B81" s="20"/>
      <c r="C81" s="20"/>
      <c r="D81" s="20"/>
    </row>
    <row r="82" spans="1:5" ht="15.75" thickTop="1" x14ac:dyDescent="0.25">
      <c r="A82" s="21" t="s">
        <v>63</v>
      </c>
    </row>
    <row r="83" spans="1:5" x14ac:dyDescent="0.25">
      <c r="A83" s="21"/>
    </row>
    <row r="84" spans="1:5" x14ac:dyDescent="0.25">
      <c r="A84" s="63" t="s">
        <v>79</v>
      </c>
      <c r="B84" s="63"/>
      <c r="C84" s="63"/>
      <c r="D84" s="63"/>
      <c r="E84" s="63"/>
    </row>
    <row r="85" spans="1:5" x14ac:dyDescent="0.25">
      <c r="A85" s="63"/>
      <c r="B85" s="63"/>
      <c r="C85" s="63"/>
      <c r="D85" s="63"/>
      <c r="E85" s="63"/>
    </row>
    <row r="86" spans="1:5" x14ac:dyDescent="0.25">
      <c r="A86" s="25"/>
    </row>
    <row r="87" spans="1:5" x14ac:dyDescent="0.25">
      <c r="A87" s="25" t="s">
        <v>87</v>
      </c>
    </row>
    <row r="88" spans="1:5" x14ac:dyDescent="0.25">
      <c r="A88" s="25"/>
    </row>
  </sheetData>
  <mergeCells count="12">
    <mergeCell ref="A84:E85"/>
    <mergeCell ref="A1:F1"/>
    <mergeCell ref="A8:F8"/>
    <mergeCell ref="A9:F9"/>
    <mergeCell ref="A24:E24"/>
    <mergeCell ref="A25:E25"/>
    <mergeCell ref="A55:E55"/>
    <mergeCell ref="A56:E56"/>
    <mergeCell ref="A70:E70"/>
    <mergeCell ref="A71:E71"/>
    <mergeCell ref="A21:F22"/>
    <mergeCell ref="A26:E2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"/>
  <sheetViews>
    <sheetView zoomScale="80" zoomScaleNormal="80" workbookViewId="0">
      <selection sqref="A1:F1"/>
    </sheetView>
  </sheetViews>
  <sheetFormatPr baseColWidth="10" defaultColWidth="11.42578125" defaultRowHeight="15" x14ac:dyDescent="0.25"/>
  <cols>
    <col min="1" max="1" width="63.140625" style="21" customWidth="1"/>
    <col min="2" max="2" width="17.85546875" style="16" bestFit="1" customWidth="1"/>
    <col min="3" max="5" width="18.7109375" style="16" bestFit="1" customWidth="1"/>
    <col min="6" max="6" width="16.42578125" style="16" customWidth="1"/>
    <col min="7" max="16384" width="11.42578125" style="16"/>
  </cols>
  <sheetData>
    <row r="1" spans="1:6" x14ac:dyDescent="0.25">
      <c r="A1" s="41" t="s">
        <v>15</v>
      </c>
      <c r="B1" s="41"/>
      <c r="C1" s="41"/>
      <c r="D1" s="41"/>
      <c r="E1" s="41"/>
      <c r="F1" s="41"/>
    </row>
    <row r="2" spans="1:6" x14ac:dyDescent="0.25">
      <c r="A2" s="10" t="s">
        <v>0</v>
      </c>
      <c r="B2" s="11" t="s">
        <v>26</v>
      </c>
      <c r="C2" s="49"/>
      <c r="D2" s="36"/>
      <c r="E2" s="36"/>
      <c r="F2" s="36"/>
    </row>
    <row r="3" spans="1:6" x14ac:dyDescent="0.25">
      <c r="A3" s="10" t="s">
        <v>1</v>
      </c>
      <c r="B3" s="11" t="s">
        <v>16</v>
      </c>
      <c r="C3" s="12"/>
      <c r="D3" s="36"/>
      <c r="E3" s="36"/>
      <c r="F3" s="36"/>
    </row>
    <row r="4" spans="1:6" x14ac:dyDescent="0.25">
      <c r="A4" s="10" t="s">
        <v>10</v>
      </c>
      <c r="B4" s="12" t="s">
        <v>27</v>
      </c>
      <c r="C4" s="12"/>
      <c r="D4" s="36"/>
      <c r="E4" s="36"/>
      <c r="F4" s="36"/>
    </row>
    <row r="5" spans="1:6" x14ac:dyDescent="0.25">
      <c r="A5" s="10" t="s">
        <v>28</v>
      </c>
      <c r="B5" s="51" t="s">
        <v>94</v>
      </c>
      <c r="C5" s="12"/>
      <c r="D5" s="36"/>
      <c r="E5" s="36"/>
      <c r="F5" s="36"/>
    </row>
    <row r="6" spans="1:6" x14ac:dyDescent="0.25">
      <c r="A6" s="10"/>
      <c r="B6" s="51"/>
      <c r="C6" s="12"/>
      <c r="D6" s="36"/>
      <c r="E6" s="36"/>
      <c r="F6" s="36"/>
    </row>
    <row r="7" spans="1:6" x14ac:dyDescent="0.25">
      <c r="A7" s="24"/>
      <c r="B7" s="24"/>
      <c r="C7" s="24"/>
      <c r="D7" s="24"/>
      <c r="E7" s="24"/>
      <c r="F7" s="24"/>
    </row>
    <row r="8" spans="1:6" x14ac:dyDescent="0.25">
      <c r="A8" s="41" t="s">
        <v>6</v>
      </c>
      <c r="B8" s="41"/>
      <c r="C8" s="41"/>
      <c r="D8" s="41"/>
      <c r="E8" s="41"/>
      <c r="F8" s="41"/>
    </row>
    <row r="9" spans="1:6" x14ac:dyDescent="0.25">
      <c r="A9" s="41" t="s">
        <v>11</v>
      </c>
      <c r="B9" s="41"/>
      <c r="C9" s="41"/>
      <c r="D9" s="41"/>
      <c r="E9" s="41"/>
      <c r="F9" s="41"/>
    </row>
    <row r="10" spans="1:6" x14ac:dyDescent="0.25">
      <c r="A10" s="16"/>
    </row>
    <row r="11" spans="1:6" ht="15.75" thickBot="1" x14ac:dyDescent="0.3">
      <c r="A11" s="17" t="s">
        <v>77</v>
      </c>
      <c r="B11" s="17" t="s">
        <v>2</v>
      </c>
      <c r="C11" s="17" t="s">
        <v>25</v>
      </c>
      <c r="D11" s="17" t="s">
        <v>51</v>
      </c>
      <c r="E11" s="17" t="s">
        <v>58</v>
      </c>
      <c r="F11" s="17" t="s">
        <v>78</v>
      </c>
    </row>
    <row r="13" spans="1:6" x14ac:dyDescent="0.25">
      <c r="A13" s="18" t="s">
        <v>80</v>
      </c>
      <c r="B13" s="16" t="s">
        <v>3</v>
      </c>
      <c r="C13" s="9">
        <f>'1T '!F13</f>
        <v>502626</v>
      </c>
      <c r="D13" s="9">
        <f>'2T'!F13</f>
        <v>502841</v>
      </c>
      <c r="E13" s="9">
        <f>+'3T'!F13</f>
        <v>502834</v>
      </c>
      <c r="F13" s="9">
        <f>AVERAGE(C13:E13)</f>
        <v>502767</v>
      </c>
    </row>
    <row r="14" spans="1:6" x14ac:dyDescent="0.25">
      <c r="A14" s="6" t="s">
        <v>36</v>
      </c>
      <c r="B14" s="16" t="s">
        <v>3</v>
      </c>
      <c r="C14" s="9">
        <f>'1T '!F14</f>
        <v>134921</v>
      </c>
      <c r="D14" s="9">
        <f>'2T'!F14</f>
        <v>134529</v>
      </c>
      <c r="E14" s="9">
        <f>+'3T'!F14</f>
        <v>135144</v>
      </c>
      <c r="F14" s="9">
        <f t="shared" ref="F14:F19" si="0">AVERAGE(C14:E14)</f>
        <v>134864.66666666666</v>
      </c>
    </row>
    <row r="15" spans="1:6" x14ac:dyDescent="0.25">
      <c r="A15" s="6" t="s">
        <v>41</v>
      </c>
      <c r="B15" s="16" t="s">
        <v>3</v>
      </c>
      <c r="C15" s="9">
        <f>'1T '!F15</f>
        <v>74984</v>
      </c>
      <c r="D15" s="9">
        <f>'2T'!F15</f>
        <v>74551</v>
      </c>
      <c r="E15" s="9">
        <f>+'3T'!F15</f>
        <v>74551</v>
      </c>
      <c r="F15" s="9">
        <f t="shared" si="0"/>
        <v>74695.333333333328</v>
      </c>
    </row>
    <row r="16" spans="1:6" x14ac:dyDescent="0.25">
      <c r="A16" s="6" t="s">
        <v>37</v>
      </c>
      <c r="B16" s="16" t="s">
        <v>3</v>
      </c>
      <c r="C16" s="9">
        <f>'1T '!F16</f>
        <v>4427</v>
      </c>
      <c r="D16" s="9">
        <f>'2T'!F16</f>
        <v>4427</v>
      </c>
      <c r="E16" s="9">
        <f>+'3T'!F16</f>
        <v>4427</v>
      </c>
      <c r="F16" s="9">
        <f t="shared" si="0"/>
        <v>4427</v>
      </c>
    </row>
    <row r="17" spans="1:6" x14ac:dyDescent="0.25">
      <c r="A17" s="6" t="s">
        <v>38</v>
      </c>
      <c r="B17" s="16" t="s">
        <v>3</v>
      </c>
      <c r="C17" s="9">
        <f>'1T '!F17</f>
        <v>50915</v>
      </c>
      <c r="D17" s="9">
        <f>'2T'!F17</f>
        <v>55173</v>
      </c>
      <c r="E17" s="9">
        <f>+'3T'!F17</f>
        <v>55391</v>
      </c>
      <c r="F17" s="9">
        <f t="shared" si="0"/>
        <v>53826.333333333336</v>
      </c>
    </row>
    <row r="18" spans="1:6" x14ac:dyDescent="0.25">
      <c r="A18" s="18"/>
      <c r="C18" s="9"/>
      <c r="D18" s="9"/>
      <c r="E18" s="9"/>
      <c r="F18" s="9"/>
    </row>
    <row r="19" spans="1:6" ht="15.75" thickBot="1" x14ac:dyDescent="0.3">
      <c r="A19" s="23" t="s">
        <v>12</v>
      </c>
      <c r="B19" s="20"/>
      <c r="C19" s="53">
        <f>SUM(C13:C18)</f>
        <v>767873</v>
      </c>
      <c r="D19" s="53">
        <f>SUM(D13:D18)</f>
        <v>771521</v>
      </c>
      <c r="E19" s="53">
        <f>SUM(E13:E18)</f>
        <v>772347</v>
      </c>
      <c r="F19" s="53">
        <f t="shared" si="0"/>
        <v>770580.33333333337</v>
      </c>
    </row>
    <row r="20" spans="1:6" ht="15.75" thickTop="1" x14ac:dyDescent="0.25">
      <c r="A20" s="21" t="s">
        <v>64</v>
      </c>
      <c r="B20" s="15"/>
      <c r="C20" s="15"/>
      <c r="D20" s="15"/>
      <c r="E20" s="15"/>
      <c r="F20" s="15"/>
    </row>
    <row r="21" spans="1:6" x14ac:dyDescent="0.25">
      <c r="A21" s="43" t="s">
        <v>54</v>
      </c>
      <c r="B21" s="43"/>
      <c r="C21" s="43"/>
      <c r="D21" s="43"/>
      <c r="E21" s="43"/>
      <c r="F21" s="43"/>
    </row>
    <row r="22" spans="1:6" x14ac:dyDescent="0.25">
      <c r="A22" s="43"/>
      <c r="B22" s="43"/>
      <c r="C22" s="43"/>
      <c r="D22" s="43"/>
      <c r="E22" s="43"/>
      <c r="F22" s="43"/>
    </row>
    <row r="23" spans="1:6" x14ac:dyDescent="0.25">
      <c r="A23" s="43" t="s">
        <v>82</v>
      </c>
      <c r="B23" s="43"/>
      <c r="C23" s="43"/>
      <c r="D23" s="43"/>
    </row>
    <row r="24" spans="1:6" x14ac:dyDescent="0.25">
      <c r="A24" s="42" t="s">
        <v>13</v>
      </c>
      <c r="B24" s="42"/>
      <c r="C24" s="42"/>
      <c r="D24" s="42"/>
      <c r="E24" s="42"/>
    </row>
    <row r="25" spans="1:6" x14ac:dyDescent="0.25">
      <c r="A25" s="41" t="s">
        <v>59</v>
      </c>
      <c r="B25" s="41"/>
      <c r="C25" s="41"/>
      <c r="D25" s="41"/>
      <c r="E25" s="41"/>
    </row>
    <row r="26" spans="1:6" x14ac:dyDescent="0.25">
      <c r="A26" s="10" t="s">
        <v>7</v>
      </c>
      <c r="B26" s="51" t="s">
        <v>8</v>
      </c>
      <c r="C26" s="36"/>
      <c r="D26" s="36"/>
      <c r="E26" s="36"/>
    </row>
    <row r="27" spans="1:6" x14ac:dyDescent="0.25">
      <c r="B27" s="21"/>
      <c r="C27" s="24"/>
      <c r="D27" s="24"/>
      <c r="E27" s="24"/>
    </row>
    <row r="28" spans="1:6" ht="15.75" thickBot="1" x14ac:dyDescent="0.3">
      <c r="A28" s="17" t="s">
        <v>77</v>
      </c>
      <c r="B28" s="17" t="s">
        <v>25</v>
      </c>
      <c r="C28" s="17" t="s">
        <v>51</v>
      </c>
      <c r="D28" s="17" t="s">
        <v>58</v>
      </c>
      <c r="E28" s="17" t="s">
        <v>62</v>
      </c>
    </row>
    <row r="30" spans="1:6" x14ac:dyDescent="0.25">
      <c r="A30" s="18" t="s">
        <v>81</v>
      </c>
      <c r="B30" s="16">
        <f>SUM(B31:B33)</f>
        <v>9687220509.690012</v>
      </c>
      <c r="C30" s="16">
        <f t="shared" ref="C30:E30" si="1">SUM(C31:C33)</f>
        <v>24260179155.190052</v>
      </c>
      <c r="D30" s="16">
        <f t="shared" si="1"/>
        <v>19601376321.530056</v>
      </c>
      <c r="E30" s="16">
        <f t="shared" si="1"/>
        <v>53548775986.410118</v>
      </c>
    </row>
    <row r="31" spans="1:6" x14ac:dyDescent="0.25">
      <c r="A31" s="56" t="s">
        <v>17</v>
      </c>
      <c r="B31" s="16">
        <f>'1T '!E31</f>
        <v>8381308498.429985</v>
      </c>
      <c r="C31" s="16">
        <f>'2T'!E31</f>
        <v>20861304321.589989</v>
      </c>
      <c r="D31" s="16">
        <f>+'3T'!E31</f>
        <v>15820673681.67</v>
      </c>
      <c r="E31" s="16">
        <f>SUM(B31:D31)</f>
        <v>45063286501.689972</v>
      </c>
    </row>
    <row r="32" spans="1:6" x14ac:dyDescent="0.25">
      <c r="A32" s="56" t="s">
        <v>18</v>
      </c>
      <c r="B32" s="16">
        <f>'1T '!E32</f>
        <v>1305912011.2600267</v>
      </c>
      <c r="C32" s="16">
        <f>'2T'!E32</f>
        <v>3398874833.6000633</v>
      </c>
      <c r="D32" s="16">
        <f>+'3T'!E32</f>
        <v>3780702639.8600559</v>
      </c>
      <c r="E32" s="16">
        <f>SUM(B32:D32)</f>
        <v>8485489484.7201462</v>
      </c>
    </row>
    <row r="33" spans="1:5" x14ac:dyDescent="0.25">
      <c r="A33" s="56" t="s">
        <v>19</v>
      </c>
      <c r="B33" s="16">
        <f>'1T '!E33</f>
        <v>0</v>
      </c>
      <c r="C33" s="16">
        <f>'2T'!E33</f>
        <v>0</v>
      </c>
      <c r="D33" s="16">
        <f>+'3T'!E33</f>
        <v>0</v>
      </c>
      <c r="E33" s="16">
        <f>SUM(B33:D33)</f>
        <v>0</v>
      </c>
    </row>
    <row r="34" spans="1:5" x14ac:dyDescent="0.25">
      <c r="A34" s="18" t="s">
        <v>36</v>
      </c>
      <c r="B34" s="16">
        <f>SUM(B35:B37)</f>
        <v>2637328919.5800004</v>
      </c>
      <c r="C34" s="16">
        <f t="shared" ref="C34:E34" si="2">SUM(C35:C37)</f>
        <v>6104561603.9099989</v>
      </c>
      <c r="D34" s="16">
        <f t="shared" si="2"/>
        <v>5079495678.2599983</v>
      </c>
      <c r="E34" s="16">
        <f t="shared" si="2"/>
        <v>13821386201.749996</v>
      </c>
    </row>
    <row r="35" spans="1:5" x14ac:dyDescent="0.25">
      <c r="A35" s="56" t="s">
        <v>17</v>
      </c>
      <c r="B35" s="16">
        <f>'1T '!E35</f>
        <v>2295820148.6600018</v>
      </c>
      <c r="C35" s="16">
        <f>'2T'!E35</f>
        <v>5266058701.0100021</v>
      </c>
      <c r="D35" s="16">
        <f>+'3T'!E35</f>
        <v>4220650028.2900014</v>
      </c>
      <c r="E35" s="16">
        <f>SUM(B35:D35)</f>
        <v>11782528877.960005</v>
      </c>
    </row>
    <row r="36" spans="1:5" x14ac:dyDescent="0.25">
      <c r="A36" s="56" t="s">
        <v>18</v>
      </c>
      <c r="B36" s="16">
        <f>'1T '!E36</f>
        <v>341508770.91999876</v>
      </c>
      <c r="C36" s="16">
        <f>'2T'!E36</f>
        <v>838502902.89999664</v>
      </c>
      <c r="D36" s="16">
        <f>+'3T'!E36</f>
        <v>858845649.96999645</v>
      </c>
      <c r="E36" s="16">
        <f>SUM(B36:D36)</f>
        <v>2038857323.7899919</v>
      </c>
    </row>
    <row r="37" spans="1:5" x14ac:dyDescent="0.25">
      <c r="A37" s="56" t="s">
        <v>19</v>
      </c>
      <c r="B37" s="16">
        <f>'1T '!E37</f>
        <v>0</v>
      </c>
      <c r="C37" s="16">
        <f>'2T'!E37</f>
        <v>0</v>
      </c>
      <c r="D37" s="16">
        <f>+'3T'!E37</f>
        <v>0</v>
      </c>
      <c r="E37" s="16">
        <f>SUM(B37:D37)</f>
        <v>0</v>
      </c>
    </row>
    <row r="38" spans="1:5" x14ac:dyDescent="0.25">
      <c r="A38" s="18" t="s">
        <v>41</v>
      </c>
      <c r="B38" s="16">
        <f>SUM(B39:B41)</f>
        <v>1451210419.4000006</v>
      </c>
      <c r="C38" s="16">
        <f t="shared" ref="C38:E38" si="3">SUM(C39:C41)</f>
        <v>3334557412.9999995</v>
      </c>
      <c r="D38" s="16">
        <f t="shared" si="3"/>
        <v>2834102489.5999994</v>
      </c>
      <c r="E38" s="16">
        <f t="shared" si="3"/>
        <v>7619870321.999999</v>
      </c>
    </row>
    <row r="39" spans="1:5" x14ac:dyDescent="0.25">
      <c r="A39" s="56" t="s">
        <v>17</v>
      </c>
      <c r="B39" s="16">
        <f>'1T '!E39</f>
        <v>1264608465.5600007</v>
      </c>
      <c r="C39" s="16">
        <f>'2T'!E39</f>
        <v>2901114755.3199997</v>
      </c>
      <c r="D39" s="16">
        <f>+'3T'!E39</f>
        <v>2352052008.3399997</v>
      </c>
      <c r="E39" s="16">
        <f>SUM(B39:D39)</f>
        <v>6517775229.2199993</v>
      </c>
    </row>
    <row r="40" spans="1:5" x14ac:dyDescent="0.25">
      <c r="A40" s="56" t="s">
        <v>18</v>
      </c>
      <c r="B40" s="16">
        <f>'1T '!E40</f>
        <v>186601953.84</v>
      </c>
      <c r="C40" s="16">
        <f>'2T'!E40</f>
        <v>433442657.68000001</v>
      </c>
      <c r="D40" s="16">
        <f>+'3T'!E40</f>
        <v>482050481.25999999</v>
      </c>
      <c r="E40" s="16">
        <f>SUM(B40:D40)</f>
        <v>1102095092.78</v>
      </c>
    </row>
    <row r="41" spans="1:5" x14ac:dyDescent="0.25">
      <c r="A41" s="56" t="s">
        <v>19</v>
      </c>
      <c r="B41" s="16">
        <f>'1T '!E41</f>
        <v>0</v>
      </c>
      <c r="C41" s="16">
        <f>'2T'!E41</f>
        <v>0</v>
      </c>
      <c r="D41" s="16">
        <f>+'3T'!E41</f>
        <v>0</v>
      </c>
      <c r="E41" s="16">
        <f>SUM(B41:D41)</f>
        <v>0</v>
      </c>
    </row>
    <row r="42" spans="1:5" x14ac:dyDescent="0.25">
      <c r="A42" s="18" t="s">
        <v>37</v>
      </c>
      <c r="B42" s="16">
        <f>SUM(B43:B45)</f>
        <v>75541597.25999999</v>
      </c>
      <c r="C42" s="16">
        <f t="shared" ref="C42:E42" si="4">SUM(C43:C45)</f>
        <v>167664125.59999999</v>
      </c>
      <c r="D42" s="16">
        <f t="shared" si="4"/>
        <v>144920640.63</v>
      </c>
      <c r="E42" s="16">
        <f t="shared" si="4"/>
        <v>388126363.49000001</v>
      </c>
    </row>
    <row r="43" spans="1:5" x14ac:dyDescent="0.25">
      <c r="A43" s="56" t="s">
        <v>17</v>
      </c>
      <c r="B43" s="16">
        <f>'1T '!E43</f>
        <v>61599097.25999999</v>
      </c>
      <c r="C43" s="16">
        <f>'2T'!E43</f>
        <v>136561625.59999999</v>
      </c>
      <c r="D43" s="16">
        <f>+'3T'!E43</f>
        <v>112209390.63</v>
      </c>
      <c r="E43" s="16">
        <f>SUM(B43:D43)</f>
        <v>310370113.49000001</v>
      </c>
    </row>
    <row r="44" spans="1:5" x14ac:dyDescent="0.25">
      <c r="A44" s="56" t="s">
        <v>18</v>
      </c>
      <c r="B44" s="16">
        <f>'1T '!E44</f>
        <v>13942500</v>
      </c>
      <c r="C44" s="16">
        <f>'2T'!E44</f>
        <v>31102500</v>
      </c>
      <c r="D44" s="16">
        <f>+'3T'!E44</f>
        <v>32711250</v>
      </c>
      <c r="E44" s="16">
        <f>SUM(B44:D44)</f>
        <v>77756250</v>
      </c>
    </row>
    <row r="45" spans="1:5" x14ac:dyDescent="0.25">
      <c r="A45" s="56" t="s">
        <v>19</v>
      </c>
      <c r="B45" s="16">
        <f>'1T '!E45</f>
        <v>0</v>
      </c>
      <c r="C45" s="16">
        <f>'2T'!E45</f>
        <v>0</v>
      </c>
      <c r="D45" s="16">
        <f>+'3T'!E45</f>
        <v>0</v>
      </c>
      <c r="E45" s="16">
        <f>SUM(B45:D45)</f>
        <v>0</v>
      </c>
    </row>
    <row r="46" spans="1:5" x14ac:dyDescent="0.25">
      <c r="A46" s="18" t="s">
        <v>38</v>
      </c>
      <c r="B46" s="16">
        <f>SUM(B47:B49)</f>
        <v>911326149.50999987</v>
      </c>
      <c r="C46" s="16">
        <f t="shared" ref="C46:E46" si="5">SUM(C47:C49)</f>
        <v>2594076319.2599998</v>
      </c>
      <c r="D46" s="16">
        <f t="shared" si="5"/>
        <v>2022194501.0300002</v>
      </c>
      <c r="E46" s="16">
        <f t="shared" si="5"/>
        <v>5527596969.8000002</v>
      </c>
    </row>
    <row r="47" spans="1:5" x14ac:dyDescent="0.25">
      <c r="A47" s="56" t="s">
        <v>17</v>
      </c>
      <c r="B47" s="16">
        <f>'1T '!E47</f>
        <v>847298746.62999988</v>
      </c>
      <c r="C47" s="16">
        <f>'2T'!E47</f>
        <v>2416740985.6199999</v>
      </c>
      <c r="D47" s="16">
        <f>+'3T'!E47</f>
        <v>1826731735.4900002</v>
      </c>
      <c r="E47" s="16">
        <f>SUM(B47:D47)</f>
        <v>5090771467.7399998</v>
      </c>
    </row>
    <row r="48" spans="1:5" x14ac:dyDescent="0.25">
      <c r="A48" s="56" t="s">
        <v>18</v>
      </c>
      <c r="B48" s="16">
        <f>'1T '!E48</f>
        <v>64027402.880000003</v>
      </c>
      <c r="C48" s="16">
        <f>'2T'!E48</f>
        <v>177335333.63999999</v>
      </c>
      <c r="D48" s="16">
        <f>+'3T'!E48</f>
        <v>195462765.54000002</v>
      </c>
      <c r="E48" s="16">
        <f>SUM(B48:D48)</f>
        <v>436825502.06</v>
      </c>
    </row>
    <row r="49" spans="1:5" x14ac:dyDescent="0.25">
      <c r="A49" s="56" t="s">
        <v>19</v>
      </c>
      <c r="B49" s="16">
        <f>'1T '!E49</f>
        <v>0</v>
      </c>
      <c r="C49" s="16">
        <f>'2T'!E49</f>
        <v>0</v>
      </c>
      <c r="D49" s="16">
        <f>+'3T'!E49</f>
        <v>0</v>
      </c>
      <c r="E49" s="16">
        <f>SUM(B49:D49)</f>
        <v>0</v>
      </c>
    </row>
    <row r="50" spans="1:5" x14ac:dyDescent="0.25">
      <c r="A50" s="18"/>
    </row>
    <row r="51" spans="1:5" ht="15.75" thickBot="1" x14ac:dyDescent="0.3">
      <c r="A51" s="23" t="s">
        <v>12</v>
      </c>
      <c r="B51" s="20">
        <f>+B30+B34+B38+B42+B46</f>
        <v>14762627595.440014</v>
      </c>
      <c r="C51" s="20">
        <f t="shared" ref="C51:E51" si="6">+C30+C34+C38+C42+C46</f>
        <v>36461038616.960052</v>
      </c>
      <c r="D51" s="20">
        <f t="shared" si="6"/>
        <v>29682089631.050053</v>
      </c>
      <c r="E51" s="20">
        <f t="shared" si="6"/>
        <v>80905755843.450119</v>
      </c>
    </row>
    <row r="52" spans="1:5" ht="15.75" thickTop="1" x14ac:dyDescent="0.25">
      <c r="A52" s="21" t="s">
        <v>65</v>
      </c>
    </row>
    <row r="53" spans="1:5" ht="65.25" customHeight="1" x14ac:dyDescent="0.25">
      <c r="A53" s="79"/>
      <c r="B53" s="79"/>
      <c r="C53" s="79"/>
      <c r="D53" s="79"/>
      <c r="E53" s="79"/>
    </row>
    <row r="55" spans="1:5" x14ac:dyDescent="0.25">
      <c r="A55" s="41" t="s">
        <v>14</v>
      </c>
      <c r="B55" s="41"/>
      <c r="C55" s="41"/>
      <c r="D55" s="41"/>
      <c r="E55" s="41"/>
    </row>
    <row r="56" spans="1:5" x14ac:dyDescent="0.25">
      <c r="A56" s="41" t="s">
        <v>59</v>
      </c>
      <c r="B56" s="41"/>
      <c r="C56" s="41"/>
      <c r="D56" s="41"/>
      <c r="E56" s="41"/>
    </row>
    <row r="57" spans="1:5" x14ac:dyDescent="0.25">
      <c r="A57" s="10" t="s">
        <v>7</v>
      </c>
      <c r="B57" s="49" t="s">
        <v>8</v>
      </c>
      <c r="C57" s="36"/>
      <c r="D57" s="36"/>
      <c r="E57" s="36"/>
    </row>
    <row r="59" spans="1:5" ht="15.75" thickBot="1" x14ac:dyDescent="0.3">
      <c r="A59" s="22" t="s">
        <v>9</v>
      </c>
      <c r="B59" s="17" t="s">
        <v>25</v>
      </c>
      <c r="C59" s="17" t="s">
        <v>51</v>
      </c>
      <c r="D59" s="17" t="s">
        <v>58</v>
      </c>
      <c r="E59" s="17" t="s">
        <v>62</v>
      </c>
    </row>
    <row r="61" spans="1:5" ht="30" x14ac:dyDescent="0.25">
      <c r="A61" s="38" t="s">
        <v>20</v>
      </c>
      <c r="B61" s="16">
        <f t="shared" ref="B61:C62" si="7">SUM(B31+B35+B39+B43+B47)</f>
        <v>12850634956.539988</v>
      </c>
      <c r="C61" s="16">
        <f t="shared" si="7"/>
        <v>31581780389.139988</v>
      </c>
      <c r="D61" s="16">
        <f>+'3T'!E61</f>
        <v>24332316844.420002</v>
      </c>
      <c r="E61" s="16">
        <f>SUM(B61:D61)</f>
        <v>68764732190.099976</v>
      </c>
    </row>
    <row r="62" spans="1:5" ht="30" x14ac:dyDescent="0.25">
      <c r="A62" s="38" t="s">
        <v>21</v>
      </c>
      <c r="B62" s="16">
        <f t="shared" si="7"/>
        <v>1911992638.9000256</v>
      </c>
      <c r="C62" s="16">
        <f t="shared" si="7"/>
        <v>4879258227.8200607</v>
      </c>
      <c r="D62" s="16">
        <f>+'3T'!E62</f>
        <v>5349772786.6300526</v>
      </c>
      <c r="E62" s="16">
        <f>SUM(B62:D62)</f>
        <v>12141023653.35014</v>
      </c>
    </row>
    <row r="63" spans="1:5" x14ac:dyDescent="0.25">
      <c r="A63" s="38" t="s">
        <v>52</v>
      </c>
    </row>
    <row r="64" spans="1:5" x14ac:dyDescent="0.25">
      <c r="A64" s="21" t="s">
        <v>4</v>
      </c>
    </row>
    <row r="65" spans="1:5" x14ac:dyDescent="0.25">
      <c r="A65" s="21" t="s">
        <v>5</v>
      </c>
    </row>
    <row r="66" spans="1:5" ht="15.75" thickBot="1" x14ac:dyDescent="0.3">
      <c r="A66" s="23" t="s">
        <v>12</v>
      </c>
      <c r="B66" s="20">
        <f>SUM(B61:B65)</f>
        <v>14762627595.440014</v>
      </c>
      <c r="C66" s="20">
        <f>SUM(C61:C65)</f>
        <v>36461038616.960052</v>
      </c>
      <c r="D66" s="20">
        <f>SUM(D61:D65)</f>
        <v>29682089631.050056</v>
      </c>
      <c r="E66" s="20">
        <f>SUM(E61:E65)</f>
        <v>80905755843.450119</v>
      </c>
    </row>
    <row r="67" spans="1:5" ht="15.75" thickTop="1" x14ac:dyDescent="0.25">
      <c r="A67" s="21" t="s">
        <v>65</v>
      </c>
    </row>
    <row r="70" spans="1:5" x14ac:dyDescent="0.25">
      <c r="A70" s="41" t="s">
        <v>29</v>
      </c>
      <c r="B70" s="41"/>
      <c r="C70" s="41"/>
      <c r="D70" s="41"/>
      <c r="E70" s="41"/>
    </row>
    <row r="71" spans="1:5" x14ac:dyDescent="0.25">
      <c r="A71" s="41" t="s">
        <v>30</v>
      </c>
      <c r="B71" s="41"/>
      <c r="C71" s="41"/>
      <c r="D71" s="41"/>
      <c r="E71" s="41"/>
    </row>
    <row r="72" spans="1:5" x14ac:dyDescent="0.25">
      <c r="A72" s="10" t="s">
        <v>7</v>
      </c>
      <c r="B72" s="51" t="s">
        <v>8</v>
      </c>
      <c r="C72" s="36"/>
      <c r="D72" s="36"/>
      <c r="E72" s="36"/>
    </row>
    <row r="74" spans="1:5" ht="15.75" thickBot="1" x14ac:dyDescent="0.3">
      <c r="A74" s="22" t="s">
        <v>9</v>
      </c>
      <c r="B74" s="17" t="s">
        <v>25</v>
      </c>
      <c r="C74" s="17" t="s">
        <v>51</v>
      </c>
      <c r="D74" s="17" t="s">
        <v>58</v>
      </c>
      <c r="E74" s="17" t="s">
        <v>62</v>
      </c>
    </row>
    <row r="76" spans="1:5" x14ac:dyDescent="0.25">
      <c r="A76" s="21" t="s">
        <v>31</v>
      </c>
      <c r="B76" s="28"/>
      <c r="C76" s="28"/>
      <c r="D76" s="28"/>
      <c r="E76" s="28"/>
    </row>
    <row r="77" spans="1:5" x14ac:dyDescent="0.25">
      <c r="A77" s="21" t="s">
        <v>32</v>
      </c>
      <c r="B77" s="28"/>
      <c r="C77" s="28"/>
      <c r="D77" s="28"/>
      <c r="E77" s="28"/>
    </row>
    <row r="78" spans="1:5" x14ac:dyDescent="0.25">
      <c r="A78" s="21" t="s">
        <v>33</v>
      </c>
      <c r="B78" s="28"/>
      <c r="C78" s="28"/>
      <c r="D78" s="28"/>
      <c r="E78" s="28"/>
    </row>
    <row r="79" spans="1:5" x14ac:dyDescent="0.25">
      <c r="A79" s="21" t="s">
        <v>34</v>
      </c>
      <c r="B79" s="28">
        <f>B66</f>
        <v>14762627595.440014</v>
      </c>
      <c r="C79" s="28">
        <f t="shared" ref="C79:E79" si="8">C66</f>
        <v>36461038616.960052</v>
      </c>
      <c r="D79" s="28">
        <f t="shared" si="8"/>
        <v>29682089631.050056</v>
      </c>
      <c r="E79" s="28">
        <f t="shared" si="8"/>
        <v>80905755843.450119</v>
      </c>
    </row>
    <row r="80" spans="1:5" x14ac:dyDescent="0.25">
      <c r="A80" s="21" t="s">
        <v>35</v>
      </c>
      <c r="B80" s="28"/>
      <c r="C80" s="28"/>
      <c r="D80" s="28"/>
      <c r="E80" s="28"/>
    </row>
    <row r="81" spans="1:5" ht="15.75" thickBot="1" x14ac:dyDescent="0.3">
      <c r="A81" s="23"/>
      <c r="B81" s="20"/>
      <c r="C81" s="20"/>
      <c r="D81" s="20"/>
      <c r="E81" s="20"/>
    </row>
    <row r="82" spans="1:5" ht="15.75" thickTop="1" x14ac:dyDescent="0.25">
      <c r="A82" s="21" t="s">
        <v>63</v>
      </c>
    </row>
    <row r="84" spans="1:5" x14ac:dyDescent="0.25">
      <c r="A84" s="63" t="s">
        <v>79</v>
      </c>
      <c r="B84" s="63"/>
      <c r="C84" s="63"/>
      <c r="D84" s="63"/>
      <c r="E84" s="63"/>
    </row>
    <row r="85" spans="1:5" x14ac:dyDescent="0.25">
      <c r="A85" s="63"/>
      <c r="B85" s="63"/>
      <c r="C85" s="63"/>
      <c r="D85" s="63"/>
      <c r="E85" s="63"/>
    </row>
    <row r="86" spans="1:5" x14ac:dyDescent="0.25">
      <c r="A86" s="25"/>
    </row>
    <row r="87" spans="1:5" x14ac:dyDescent="0.25">
      <c r="A87" s="25" t="s">
        <v>87</v>
      </c>
    </row>
    <row r="88" spans="1:5" x14ac:dyDescent="0.25">
      <c r="A88" s="25"/>
    </row>
    <row r="92" spans="1:5" x14ac:dyDescent="0.25">
      <c r="A92" s="16"/>
    </row>
    <row r="93" spans="1:5" x14ac:dyDescent="0.25">
      <c r="A93" s="16"/>
    </row>
    <row r="94" spans="1:5" x14ac:dyDescent="0.25">
      <c r="A94" s="16"/>
    </row>
    <row r="95" spans="1:5" x14ac:dyDescent="0.25">
      <c r="A95" s="16"/>
    </row>
    <row r="96" spans="1:5" x14ac:dyDescent="0.25">
      <c r="A96" s="16"/>
    </row>
    <row r="97" spans="1:1" x14ac:dyDescent="0.25">
      <c r="A97" s="16"/>
    </row>
    <row r="98" spans="1:1" x14ac:dyDescent="0.25">
      <c r="A98" s="16"/>
    </row>
    <row r="99" spans="1:1" x14ac:dyDescent="0.25">
      <c r="A99" s="16"/>
    </row>
    <row r="100" spans="1:1" x14ac:dyDescent="0.25">
      <c r="A100" s="16"/>
    </row>
    <row r="101" spans="1:1" x14ac:dyDescent="0.25">
      <c r="A101" s="16"/>
    </row>
    <row r="102" spans="1:1" x14ac:dyDescent="0.25">
      <c r="A102" s="16"/>
    </row>
    <row r="103" spans="1:1" x14ac:dyDescent="0.25">
      <c r="A103" s="16"/>
    </row>
    <row r="104" spans="1:1" x14ac:dyDescent="0.25">
      <c r="A104" s="16"/>
    </row>
    <row r="105" spans="1:1" x14ac:dyDescent="0.25">
      <c r="A105" s="16"/>
    </row>
    <row r="106" spans="1:1" x14ac:dyDescent="0.25">
      <c r="A106" s="16"/>
    </row>
    <row r="107" spans="1:1" x14ac:dyDescent="0.25">
      <c r="A107" s="16"/>
    </row>
    <row r="108" spans="1:1" x14ac:dyDescent="0.25">
      <c r="A108" s="16"/>
    </row>
    <row r="109" spans="1:1" x14ac:dyDescent="0.25">
      <c r="A109" s="16"/>
    </row>
    <row r="110" spans="1:1" x14ac:dyDescent="0.25">
      <c r="A110" s="16"/>
    </row>
    <row r="111" spans="1:1" x14ac:dyDescent="0.25">
      <c r="A111" s="16"/>
    </row>
    <row r="112" spans="1:1" x14ac:dyDescent="0.25">
      <c r="A112" s="16"/>
    </row>
  </sheetData>
  <mergeCells count="13">
    <mergeCell ref="A53:E53"/>
    <mergeCell ref="A84:E85"/>
    <mergeCell ref="A55:E55"/>
    <mergeCell ref="A56:E56"/>
    <mergeCell ref="A70:E70"/>
    <mergeCell ref="A71:E71"/>
    <mergeCell ref="A25:E25"/>
    <mergeCell ref="A1:F1"/>
    <mergeCell ref="A8:F8"/>
    <mergeCell ref="A9:F9"/>
    <mergeCell ref="A21:F22"/>
    <mergeCell ref="A24:E24"/>
    <mergeCell ref="A23:D2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"/>
  <sheetViews>
    <sheetView zoomScale="80" zoomScaleNormal="80" workbookViewId="0">
      <selection sqref="A1:F1"/>
    </sheetView>
  </sheetViews>
  <sheetFormatPr baseColWidth="10" defaultColWidth="11.42578125" defaultRowHeight="15" x14ac:dyDescent="0.25"/>
  <cols>
    <col min="1" max="1" width="69.140625" style="21" customWidth="1"/>
    <col min="2" max="2" width="20.85546875" style="16" customWidth="1"/>
    <col min="3" max="4" width="18.5703125" style="16" bestFit="1" customWidth="1"/>
    <col min="5" max="5" width="20.140625" style="16" customWidth="1"/>
    <col min="6" max="6" width="22.5703125" style="16" customWidth="1"/>
    <col min="7" max="7" width="15.42578125" style="16" bestFit="1" customWidth="1"/>
    <col min="8" max="8" width="11.42578125" style="16"/>
    <col min="9" max="9" width="11.5703125" style="16" bestFit="1" customWidth="1"/>
    <col min="10" max="11" width="15.140625" style="16" bestFit="1" customWidth="1"/>
    <col min="12" max="16384" width="11.42578125" style="16"/>
  </cols>
  <sheetData>
    <row r="1" spans="1:7" x14ac:dyDescent="0.25">
      <c r="A1" s="41" t="s">
        <v>15</v>
      </c>
      <c r="B1" s="41"/>
      <c r="C1" s="41"/>
      <c r="D1" s="41"/>
      <c r="E1" s="41"/>
      <c r="F1" s="41"/>
    </row>
    <row r="2" spans="1:7" x14ac:dyDescent="0.25">
      <c r="A2" s="10" t="s">
        <v>0</v>
      </c>
      <c r="B2" s="11" t="s">
        <v>26</v>
      </c>
      <c r="C2" s="49"/>
      <c r="D2" s="36"/>
      <c r="E2" s="36"/>
      <c r="F2" s="36"/>
    </row>
    <row r="3" spans="1:7" x14ac:dyDescent="0.25">
      <c r="A3" s="10" t="s">
        <v>1</v>
      </c>
      <c r="B3" s="11" t="s">
        <v>16</v>
      </c>
      <c r="C3" s="12"/>
      <c r="D3" s="36"/>
      <c r="E3" s="36"/>
      <c r="F3" s="36"/>
    </row>
    <row r="4" spans="1:7" x14ac:dyDescent="0.25">
      <c r="A4" s="10" t="s">
        <v>10</v>
      </c>
      <c r="B4" s="12" t="s">
        <v>27</v>
      </c>
      <c r="C4" s="12"/>
      <c r="D4" s="36"/>
      <c r="E4" s="36"/>
      <c r="F4" s="36"/>
    </row>
    <row r="5" spans="1:7" x14ac:dyDescent="0.25">
      <c r="A5" s="10" t="s">
        <v>76</v>
      </c>
      <c r="B5" s="50">
        <v>2018</v>
      </c>
      <c r="C5" s="12"/>
      <c r="D5" s="36"/>
      <c r="E5" s="36"/>
      <c r="F5" s="36"/>
    </row>
    <row r="6" spans="1:7" x14ac:dyDescent="0.25">
      <c r="A6" s="10"/>
      <c r="B6" s="51"/>
      <c r="C6" s="12"/>
      <c r="D6" s="36"/>
      <c r="E6" s="36"/>
      <c r="F6" s="36"/>
    </row>
    <row r="7" spans="1:7" x14ac:dyDescent="0.25">
      <c r="A7" s="24"/>
      <c r="B7" s="24"/>
      <c r="C7" s="24"/>
      <c r="D7" s="24"/>
      <c r="E7" s="24"/>
      <c r="F7" s="24"/>
    </row>
    <row r="8" spans="1:7" x14ac:dyDescent="0.25">
      <c r="A8" s="41" t="s">
        <v>6</v>
      </c>
      <c r="B8" s="41"/>
      <c r="C8" s="41"/>
      <c r="D8" s="41"/>
      <c r="E8" s="41"/>
      <c r="F8" s="41"/>
    </row>
    <row r="9" spans="1:7" x14ac:dyDescent="0.25">
      <c r="A9" s="41" t="s">
        <v>11</v>
      </c>
      <c r="B9" s="41"/>
      <c r="C9" s="41"/>
      <c r="D9" s="41"/>
      <c r="E9" s="41"/>
      <c r="F9" s="41"/>
    </row>
    <row r="10" spans="1:7" x14ac:dyDescent="0.25">
      <c r="A10" s="16"/>
    </row>
    <row r="11" spans="1:7" ht="15.75" thickBot="1" x14ac:dyDescent="0.3">
      <c r="A11" s="17" t="s">
        <v>77</v>
      </c>
      <c r="B11" s="17" t="s">
        <v>2</v>
      </c>
      <c r="C11" s="17" t="s">
        <v>25</v>
      </c>
      <c r="D11" s="17" t="s">
        <v>51</v>
      </c>
      <c r="E11" s="17" t="s">
        <v>58</v>
      </c>
      <c r="F11" s="17" t="s">
        <v>71</v>
      </c>
      <c r="G11" s="17" t="s">
        <v>61</v>
      </c>
    </row>
    <row r="13" spans="1:7" x14ac:dyDescent="0.25">
      <c r="A13" s="18" t="s">
        <v>80</v>
      </c>
      <c r="B13" s="16" t="s">
        <v>3</v>
      </c>
      <c r="C13" s="9">
        <f>'1T '!F13</f>
        <v>502626</v>
      </c>
      <c r="D13" s="9">
        <f>'2T'!F13</f>
        <v>502841</v>
      </c>
      <c r="E13" s="9">
        <f>+'3T'!F13</f>
        <v>502834</v>
      </c>
      <c r="F13" s="9">
        <f>'4T'!F13</f>
        <v>533799</v>
      </c>
      <c r="G13" s="9">
        <f>AVERAGE(C13:F13)</f>
        <v>510525</v>
      </c>
    </row>
    <row r="14" spans="1:7" x14ac:dyDescent="0.25">
      <c r="A14" s="18" t="s">
        <v>36</v>
      </c>
      <c r="B14" s="16" t="s">
        <v>3</v>
      </c>
      <c r="C14" s="9">
        <f>'1T '!F14</f>
        <v>134921</v>
      </c>
      <c r="D14" s="9">
        <f>'2T'!F14</f>
        <v>134529</v>
      </c>
      <c r="E14" s="9">
        <f>+'3T'!F14</f>
        <v>135144</v>
      </c>
      <c r="F14" s="9">
        <f>'4T'!F14</f>
        <v>134072</v>
      </c>
      <c r="G14" s="9">
        <f t="shared" ref="G14:G17" si="0">AVERAGE(C14:F14)</f>
        <v>134666.5</v>
      </c>
    </row>
    <row r="15" spans="1:7" x14ac:dyDescent="0.25">
      <c r="A15" s="18" t="s">
        <v>41</v>
      </c>
      <c r="B15" s="16" t="s">
        <v>3</v>
      </c>
      <c r="C15" s="9">
        <f>'1T '!F15</f>
        <v>74984</v>
      </c>
      <c r="D15" s="9">
        <f>'2T'!F15</f>
        <v>74551</v>
      </c>
      <c r="E15" s="9">
        <f>+'3T'!F15</f>
        <v>74551</v>
      </c>
      <c r="F15" s="9">
        <f>'4T'!F15</f>
        <v>76104</v>
      </c>
      <c r="G15" s="9">
        <f t="shared" si="0"/>
        <v>75047.5</v>
      </c>
    </row>
    <row r="16" spans="1:7" x14ac:dyDescent="0.25">
      <c r="A16" s="18" t="s">
        <v>37</v>
      </c>
      <c r="B16" s="16" t="s">
        <v>3</v>
      </c>
      <c r="C16" s="9">
        <f>'1T '!F16</f>
        <v>4427</v>
      </c>
      <c r="D16" s="9">
        <f>'2T'!F16</f>
        <v>4427</v>
      </c>
      <c r="E16" s="9">
        <f>+'3T'!F16</f>
        <v>4427</v>
      </c>
      <c r="F16" s="9">
        <f>'4T'!F16</f>
        <v>4484</v>
      </c>
      <c r="G16" s="9">
        <f t="shared" si="0"/>
        <v>4441.25</v>
      </c>
    </row>
    <row r="17" spans="1:9" x14ac:dyDescent="0.25">
      <c r="A17" s="18" t="s">
        <v>38</v>
      </c>
      <c r="B17" s="16" t="s">
        <v>3</v>
      </c>
      <c r="C17" s="9">
        <f>'1T '!F17</f>
        <v>50915</v>
      </c>
      <c r="D17" s="9">
        <f>'2T'!F17</f>
        <v>55173</v>
      </c>
      <c r="E17" s="9">
        <f>+'3T'!F17</f>
        <v>55391</v>
      </c>
      <c r="F17" s="9">
        <f>'4T'!F17</f>
        <v>57589</v>
      </c>
      <c r="G17" s="9">
        <f t="shared" si="0"/>
        <v>54767</v>
      </c>
    </row>
    <row r="18" spans="1:9" x14ac:dyDescent="0.25">
      <c r="A18" s="18"/>
      <c r="C18" s="9"/>
      <c r="D18" s="9"/>
      <c r="E18" s="9"/>
      <c r="F18" s="9"/>
      <c r="G18" s="9"/>
    </row>
    <row r="19" spans="1:9" ht="15.75" thickBot="1" x14ac:dyDescent="0.3">
      <c r="A19" s="23" t="s">
        <v>12</v>
      </c>
      <c r="B19" s="20"/>
      <c r="C19" s="52">
        <f>SUM(C13:C17)</f>
        <v>767873</v>
      </c>
      <c r="D19" s="52">
        <f t="shared" ref="D19:F19" si="1">SUM(D13:D17)</f>
        <v>771521</v>
      </c>
      <c r="E19" s="52">
        <f t="shared" si="1"/>
        <v>772347</v>
      </c>
      <c r="F19" s="52">
        <f t="shared" si="1"/>
        <v>806048</v>
      </c>
      <c r="G19" s="53">
        <f>AVERAGE(C19:F19)</f>
        <v>779447.25</v>
      </c>
      <c r="I19" s="54"/>
    </row>
    <row r="20" spans="1:9" ht="15.75" thickTop="1" x14ac:dyDescent="0.25">
      <c r="A20" s="21" t="s">
        <v>72</v>
      </c>
      <c r="B20" s="15"/>
      <c r="C20" s="15"/>
      <c r="D20" s="15"/>
      <c r="E20" s="15"/>
      <c r="F20" s="15"/>
      <c r="I20" s="55"/>
    </row>
    <row r="21" spans="1:9" x14ac:dyDescent="0.25">
      <c r="B21" s="15"/>
      <c r="C21" s="15"/>
      <c r="D21" s="15"/>
      <c r="E21" s="15"/>
      <c r="F21" s="15"/>
    </row>
    <row r="22" spans="1:9" x14ac:dyDescent="0.25">
      <c r="A22" s="43"/>
      <c r="B22" s="43"/>
      <c r="C22" s="43"/>
      <c r="D22" s="43"/>
      <c r="E22" s="43"/>
      <c r="F22" s="43"/>
    </row>
    <row r="24" spans="1:9" x14ac:dyDescent="0.25">
      <c r="A24" s="42" t="s">
        <v>13</v>
      </c>
      <c r="B24" s="42"/>
      <c r="C24" s="42"/>
      <c r="D24" s="42"/>
      <c r="E24" s="42"/>
      <c r="F24" s="42"/>
    </row>
    <row r="25" spans="1:9" x14ac:dyDescent="0.25">
      <c r="A25" s="41" t="s">
        <v>59</v>
      </c>
      <c r="B25" s="41"/>
      <c r="C25" s="41"/>
      <c r="D25" s="41"/>
      <c r="E25" s="41"/>
      <c r="F25" s="41"/>
    </row>
    <row r="26" spans="1:9" x14ac:dyDescent="0.25">
      <c r="A26" s="41" t="s">
        <v>40</v>
      </c>
      <c r="B26" s="41"/>
      <c r="C26" s="41"/>
      <c r="D26" s="41"/>
      <c r="E26" s="41"/>
      <c r="F26" s="41"/>
    </row>
    <row r="27" spans="1:9" x14ac:dyDescent="0.25">
      <c r="B27" s="21"/>
      <c r="C27" s="24"/>
      <c r="D27" s="24"/>
      <c r="E27" s="24"/>
    </row>
    <row r="28" spans="1:9" ht="15.75" thickBot="1" x14ac:dyDescent="0.3">
      <c r="A28" s="17" t="s">
        <v>77</v>
      </c>
      <c r="B28" s="17" t="s">
        <v>25</v>
      </c>
      <c r="C28" s="17" t="s">
        <v>51</v>
      </c>
      <c r="D28" s="17" t="s">
        <v>58</v>
      </c>
      <c r="E28" s="17" t="s">
        <v>71</v>
      </c>
      <c r="F28" s="17" t="s">
        <v>75</v>
      </c>
    </row>
    <row r="30" spans="1:9" x14ac:dyDescent="0.25">
      <c r="A30" s="18" t="s">
        <v>81</v>
      </c>
      <c r="B30" s="28">
        <f>SUM(B31:B33)</f>
        <v>9687220509.690012</v>
      </c>
      <c r="C30" s="28">
        <f t="shared" ref="C30:F30" si="2">SUM(C31:C33)</f>
        <v>24260179155.190052</v>
      </c>
      <c r="D30" s="28">
        <f t="shared" si="2"/>
        <v>19601376321.530056</v>
      </c>
      <c r="E30" s="28">
        <f t="shared" si="2"/>
        <v>12764160403.770046</v>
      </c>
      <c r="F30" s="28">
        <f t="shared" si="2"/>
        <v>66312936390.180168</v>
      </c>
    </row>
    <row r="31" spans="1:9" x14ac:dyDescent="0.25">
      <c r="A31" s="56" t="s">
        <v>17</v>
      </c>
      <c r="B31" s="28">
        <f>'1T '!E31</f>
        <v>8381308498.429985</v>
      </c>
      <c r="C31" s="28">
        <f>'2T'!E31</f>
        <v>20861304321.589989</v>
      </c>
      <c r="D31" s="28">
        <f>+'3T'!E31</f>
        <v>15820673681.67</v>
      </c>
      <c r="E31" s="28">
        <f>'4T'!E31</f>
        <v>9877093349.3800011</v>
      </c>
      <c r="F31" s="28">
        <f t="shared" ref="F31:F49" si="3">SUM(B31:E31)</f>
        <v>54940379851.069977</v>
      </c>
    </row>
    <row r="32" spans="1:9" x14ac:dyDescent="0.25">
      <c r="A32" s="56" t="s">
        <v>18</v>
      </c>
      <c r="B32" s="28">
        <f>'1T '!E32</f>
        <v>1305912011.2600267</v>
      </c>
      <c r="C32" s="28">
        <f>'2T'!E32</f>
        <v>3398874833.6000633</v>
      </c>
      <c r="D32" s="28">
        <f>+'3T'!E32</f>
        <v>3780702639.8600559</v>
      </c>
      <c r="E32" s="28">
        <f>'4T'!E32</f>
        <v>2887067054.3900447</v>
      </c>
      <c r="F32" s="28">
        <f t="shared" si="3"/>
        <v>11372556539.110191</v>
      </c>
    </row>
    <row r="33" spans="1:6" x14ac:dyDescent="0.25">
      <c r="A33" s="56" t="s">
        <v>19</v>
      </c>
      <c r="B33" s="28">
        <f>'1T '!E33</f>
        <v>0</v>
      </c>
      <c r="C33" s="28">
        <f>'2T'!E33</f>
        <v>0</v>
      </c>
      <c r="D33" s="28">
        <f>+'3T'!E33</f>
        <v>0</v>
      </c>
      <c r="E33" s="28">
        <f>'4T'!E33</f>
        <v>0</v>
      </c>
      <c r="F33" s="28">
        <f t="shared" si="3"/>
        <v>0</v>
      </c>
    </row>
    <row r="34" spans="1:6" x14ac:dyDescent="0.25">
      <c r="A34" s="18" t="s">
        <v>36</v>
      </c>
      <c r="B34" s="28">
        <f>SUM(B35:B37)</f>
        <v>2637328919.5800004</v>
      </c>
      <c r="C34" s="28">
        <f t="shared" ref="C34:F34" si="4">SUM(C35:C37)</f>
        <v>6104561603.9099989</v>
      </c>
      <c r="D34" s="28">
        <f t="shared" si="4"/>
        <v>5079495678.2599983</v>
      </c>
      <c r="E34" s="28">
        <f t="shared" si="4"/>
        <v>2425620687.1899967</v>
      </c>
      <c r="F34" s="28">
        <f t="shared" si="4"/>
        <v>16247006888.939993</v>
      </c>
    </row>
    <row r="35" spans="1:6" x14ac:dyDescent="0.25">
      <c r="A35" s="56" t="s">
        <v>17</v>
      </c>
      <c r="B35" s="28">
        <f>'1T '!E35</f>
        <v>2295820148.6600018</v>
      </c>
      <c r="C35" s="28">
        <f>'2T'!E35</f>
        <v>5266058701.0100021</v>
      </c>
      <c r="D35" s="28">
        <f>+'3T'!E35</f>
        <v>4220650028.2900014</v>
      </c>
      <c r="E35" s="28">
        <f>'4T'!E35</f>
        <v>1733490312.1199996</v>
      </c>
      <c r="F35" s="28">
        <f t="shared" si="3"/>
        <v>13516019190.080004</v>
      </c>
    </row>
    <row r="36" spans="1:6" x14ac:dyDescent="0.25">
      <c r="A36" s="56" t="s">
        <v>18</v>
      </c>
      <c r="B36" s="28">
        <f>'1T '!E36</f>
        <v>341508770.91999876</v>
      </c>
      <c r="C36" s="28">
        <f>'2T'!E36</f>
        <v>838502902.89999664</v>
      </c>
      <c r="D36" s="28">
        <f>+'3T'!E36</f>
        <v>858845649.96999645</v>
      </c>
      <c r="E36" s="28">
        <f>'4T'!E36</f>
        <v>692130375.06999731</v>
      </c>
      <c r="F36" s="28">
        <f t="shared" si="3"/>
        <v>2730987698.8599892</v>
      </c>
    </row>
    <row r="37" spans="1:6" x14ac:dyDescent="0.25">
      <c r="A37" s="56" t="s">
        <v>19</v>
      </c>
      <c r="B37" s="28">
        <f>'1T '!E37</f>
        <v>0</v>
      </c>
      <c r="C37" s="28">
        <f>'2T'!E37</f>
        <v>0</v>
      </c>
      <c r="D37" s="28">
        <f>+'3T'!E37</f>
        <v>0</v>
      </c>
      <c r="E37" s="28">
        <f>'4T'!E37</f>
        <v>0</v>
      </c>
      <c r="F37" s="28">
        <f t="shared" si="3"/>
        <v>0</v>
      </c>
    </row>
    <row r="38" spans="1:6" x14ac:dyDescent="0.25">
      <c r="A38" s="18" t="s">
        <v>41</v>
      </c>
      <c r="B38" s="28">
        <f>SUM(B39:B41)</f>
        <v>1451210419.4000006</v>
      </c>
      <c r="C38" s="28">
        <f t="shared" ref="C38:F38" si="5">SUM(C39:C41)</f>
        <v>3334557412.9999995</v>
      </c>
      <c r="D38" s="28">
        <f t="shared" si="5"/>
        <v>2834102489.5999994</v>
      </c>
      <c r="E38" s="28">
        <f t="shared" si="5"/>
        <v>1345891349.1399996</v>
      </c>
      <c r="F38" s="28">
        <f t="shared" si="5"/>
        <v>8965761671.1399994</v>
      </c>
    </row>
    <row r="39" spans="1:6" x14ac:dyDescent="0.25">
      <c r="A39" s="56" t="s">
        <v>17</v>
      </c>
      <c r="B39" s="28">
        <f>'1T '!E39</f>
        <v>1264608465.5600007</v>
      </c>
      <c r="C39" s="28">
        <f>'2T'!E39</f>
        <v>2901114755.3199997</v>
      </c>
      <c r="D39" s="28">
        <f>+'3T'!E39</f>
        <v>2352052008.3399997</v>
      </c>
      <c r="E39" s="28">
        <f>'4T'!E39</f>
        <v>983944342.73999965</v>
      </c>
      <c r="F39" s="28">
        <f t="shared" si="3"/>
        <v>7501719571.9599991</v>
      </c>
    </row>
    <row r="40" spans="1:6" x14ac:dyDescent="0.25">
      <c r="A40" s="56" t="s">
        <v>18</v>
      </c>
      <c r="B40" s="28">
        <f>'1T '!E40</f>
        <v>186601953.84</v>
      </c>
      <c r="C40" s="28">
        <f>'2T'!E40</f>
        <v>433442657.68000001</v>
      </c>
      <c r="D40" s="28">
        <f>+'3T'!E40</f>
        <v>482050481.25999999</v>
      </c>
      <c r="E40" s="28">
        <f>'4T'!E40</f>
        <v>361947006.39999998</v>
      </c>
      <c r="F40" s="28">
        <f t="shared" si="3"/>
        <v>1464042099.1799998</v>
      </c>
    </row>
    <row r="41" spans="1:6" x14ac:dyDescent="0.25">
      <c r="A41" s="56" t="s">
        <v>19</v>
      </c>
      <c r="B41" s="28">
        <f>'1T '!E41</f>
        <v>0</v>
      </c>
      <c r="C41" s="28">
        <f>'2T'!E41</f>
        <v>0</v>
      </c>
      <c r="D41" s="28">
        <f>+'3T'!E41</f>
        <v>0</v>
      </c>
      <c r="E41" s="28">
        <f>'4T'!E41</f>
        <v>0</v>
      </c>
      <c r="F41" s="28">
        <f t="shared" si="3"/>
        <v>0</v>
      </c>
    </row>
    <row r="42" spans="1:6" x14ac:dyDescent="0.25">
      <c r="A42" s="18" t="s">
        <v>37</v>
      </c>
      <c r="B42" s="28">
        <f>SUM(B43:B45)</f>
        <v>75541597.25999999</v>
      </c>
      <c r="C42" s="28">
        <f t="shared" ref="C42:F42" si="6">SUM(C43:C45)</f>
        <v>167664125.59999999</v>
      </c>
      <c r="D42" s="28">
        <f t="shared" si="6"/>
        <v>144920640.63</v>
      </c>
      <c r="E42" s="28">
        <f t="shared" si="6"/>
        <v>71622800.25999999</v>
      </c>
      <c r="F42" s="28">
        <f t="shared" si="6"/>
        <v>459749163.75</v>
      </c>
    </row>
    <row r="43" spans="1:6" x14ac:dyDescent="0.25">
      <c r="A43" s="56" t="s">
        <v>17</v>
      </c>
      <c r="B43" s="28">
        <f>'1T '!E43</f>
        <v>61599097.25999999</v>
      </c>
      <c r="C43" s="28">
        <f>'2T'!E43</f>
        <v>136561625.59999999</v>
      </c>
      <c r="D43" s="28">
        <f>+'3T'!E43</f>
        <v>112209390.63</v>
      </c>
      <c r="E43" s="28">
        <f>'4T'!E43</f>
        <v>46061550.259999998</v>
      </c>
      <c r="F43" s="28">
        <f t="shared" si="3"/>
        <v>356431663.75</v>
      </c>
    </row>
    <row r="44" spans="1:6" x14ac:dyDescent="0.25">
      <c r="A44" s="56" t="s">
        <v>18</v>
      </c>
      <c r="B44" s="28">
        <f>'1T '!E44</f>
        <v>13942500</v>
      </c>
      <c r="C44" s="28">
        <f>'2T'!E44</f>
        <v>31102500</v>
      </c>
      <c r="D44" s="28">
        <f>+'3T'!E44</f>
        <v>32711250</v>
      </c>
      <c r="E44" s="28">
        <f>'4T'!E44</f>
        <v>25561250</v>
      </c>
      <c r="F44" s="28">
        <f t="shared" si="3"/>
        <v>103317500</v>
      </c>
    </row>
    <row r="45" spans="1:6" x14ac:dyDescent="0.25">
      <c r="A45" s="56" t="s">
        <v>19</v>
      </c>
      <c r="B45" s="28">
        <f>'1T '!E45</f>
        <v>0</v>
      </c>
      <c r="C45" s="28">
        <f>'2T'!E45</f>
        <v>0</v>
      </c>
      <c r="D45" s="28">
        <f>+'3T'!E45</f>
        <v>0</v>
      </c>
      <c r="E45" s="28">
        <f>'4T'!E45</f>
        <v>0</v>
      </c>
      <c r="F45" s="28">
        <f t="shared" si="3"/>
        <v>0</v>
      </c>
    </row>
    <row r="46" spans="1:6" x14ac:dyDescent="0.25">
      <c r="A46" s="18" t="s">
        <v>38</v>
      </c>
      <c r="B46" s="28">
        <f>SUM(B47:B49)</f>
        <v>911326149.50999987</v>
      </c>
      <c r="C46" s="28">
        <f t="shared" ref="C46:F46" si="7">SUM(C47:C49)</f>
        <v>2594076319.2599998</v>
      </c>
      <c r="D46" s="28">
        <f t="shared" si="7"/>
        <v>2022194501.0300002</v>
      </c>
      <c r="E46" s="28">
        <f t="shared" si="7"/>
        <v>876912140.9199996</v>
      </c>
      <c r="F46" s="28">
        <f t="shared" si="7"/>
        <v>6404509110.7199993</v>
      </c>
    </row>
    <row r="47" spans="1:6" x14ac:dyDescent="0.25">
      <c r="A47" s="56" t="s">
        <v>17</v>
      </c>
      <c r="B47" s="28">
        <f>'1T '!E47</f>
        <v>847298746.62999988</v>
      </c>
      <c r="C47" s="28">
        <f>'2T'!E47</f>
        <v>2416740985.6199999</v>
      </c>
      <c r="D47" s="28">
        <f>+'3T'!E47</f>
        <v>1826731735.4900002</v>
      </c>
      <c r="E47" s="28">
        <f>'4T'!E47</f>
        <v>735405310.47999954</v>
      </c>
      <c r="F47" s="28">
        <f t="shared" si="3"/>
        <v>5826176778.2199993</v>
      </c>
    </row>
    <row r="48" spans="1:6" x14ac:dyDescent="0.25">
      <c r="A48" s="56" t="s">
        <v>18</v>
      </c>
      <c r="B48" s="28">
        <f>'1T '!E48</f>
        <v>64027402.880000003</v>
      </c>
      <c r="C48" s="28">
        <f>'2T'!E48</f>
        <v>177335333.63999999</v>
      </c>
      <c r="D48" s="28">
        <f>+'3T'!E48</f>
        <v>195462765.54000002</v>
      </c>
      <c r="E48" s="28">
        <f>'4T'!E48</f>
        <v>141506830.44</v>
      </c>
      <c r="F48" s="28">
        <f t="shared" si="3"/>
        <v>578332332.5</v>
      </c>
    </row>
    <row r="49" spans="1:6" x14ac:dyDescent="0.25">
      <c r="A49" s="56" t="s">
        <v>19</v>
      </c>
      <c r="B49" s="28">
        <f>'1T '!E49</f>
        <v>0</v>
      </c>
      <c r="C49" s="28">
        <f>'2T'!E49</f>
        <v>0</v>
      </c>
      <c r="D49" s="28">
        <f>+'3T'!E49</f>
        <v>0</v>
      </c>
      <c r="E49" s="28">
        <f>'4T'!E49</f>
        <v>0</v>
      </c>
      <c r="F49" s="28">
        <f t="shared" si="3"/>
        <v>0</v>
      </c>
    </row>
    <row r="50" spans="1:6" x14ac:dyDescent="0.25">
      <c r="A50" s="18"/>
      <c r="B50" s="28"/>
      <c r="C50" s="28"/>
      <c r="D50" s="28"/>
      <c r="E50" s="28"/>
      <c r="F50" s="28"/>
    </row>
    <row r="51" spans="1:6" ht="15.75" thickBot="1" x14ac:dyDescent="0.3">
      <c r="A51" s="23" t="s">
        <v>12</v>
      </c>
      <c r="B51" s="57">
        <f>+B30+B34+B38+B42+B46</f>
        <v>14762627595.440014</v>
      </c>
      <c r="C51" s="57">
        <f t="shared" ref="C51:F51" si="8">+C30+C34+C38+C42+C46</f>
        <v>36461038616.960052</v>
      </c>
      <c r="D51" s="57">
        <f t="shared" si="8"/>
        <v>29682089631.050053</v>
      </c>
      <c r="E51" s="57">
        <f t="shared" si="8"/>
        <v>17484207381.280041</v>
      </c>
      <c r="F51" s="57">
        <f t="shared" si="8"/>
        <v>98389963224.730164</v>
      </c>
    </row>
    <row r="52" spans="1:6" ht="15.75" thickTop="1" x14ac:dyDescent="0.25">
      <c r="A52" s="21" t="s">
        <v>72</v>
      </c>
    </row>
    <row r="55" spans="1:6" x14ac:dyDescent="0.25">
      <c r="A55" s="41" t="s">
        <v>14</v>
      </c>
      <c r="B55" s="41"/>
      <c r="C55" s="41"/>
      <c r="D55" s="41"/>
      <c r="E55" s="41"/>
    </row>
    <row r="56" spans="1:6" x14ac:dyDescent="0.25">
      <c r="A56" s="41" t="s">
        <v>59</v>
      </c>
      <c r="B56" s="41"/>
      <c r="C56" s="41"/>
      <c r="D56" s="41"/>
      <c r="E56" s="41"/>
    </row>
    <row r="57" spans="1:6" x14ac:dyDescent="0.25">
      <c r="A57" s="10" t="s">
        <v>7</v>
      </c>
      <c r="B57" s="49" t="s">
        <v>8</v>
      </c>
      <c r="C57" s="36"/>
      <c r="D57" s="36"/>
      <c r="E57" s="36"/>
    </row>
    <row r="59" spans="1:6" ht="15.75" thickBot="1" x14ac:dyDescent="0.3">
      <c r="A59" s="22" t="s">
        <v>9</v>
      </c>
      <c r="B59" s="17" t="s">
        <v>25</v>
      </c>
      <c r="C59" s="17" t="s">
        <v>51</v>
      </c>
      <c r="D59" s="17" t="s">
        <v>58</v>
      </c>
      <c r="E59" s="17" t="s">
        <v>71</v>
      </c>
      <c r="F59" s="17" t="s">
        <v>75</v>
      </c>
    </row>
    <row r="61" spans="1:6" ht="30" x14ac:dyDescent="0.25">
      <c r="A61" s="38" t="s">
        <v>20</v>
      </c>
      <c r="B61" s="28">
        <f>'1T '!E61</f>
        <v>12850634956.539986</v>
      </c>
      <c r="C61" s="28">
        <f>'2T'!E61</f>
        <v>31581780389.139992</v>
      </c>
      <c r="D61" s="28">
        <f>'3T'!E61</f>
        <v>24332316844.420002</v>
      </c>
      <c r="E61" s="28">
        <f>'4T'!E61</f>
        <v>13375994864.98</v>
      </c>
      <c r="F61" s="28">
        <f>SUM(B61:E61)</f>
        <v>82140727055.079971</v>
      </c>
    </row>
    <row r="62" spans="1:6" ht="30" x14ac:dyDescent="0.25">
      <c r="A62" s="38" t="s">
        <v>21</v>
      </c>
      <c r="B62" s="28">
        <f>'1T '!E62</f>
        <v>1911992638.9000254</v>
      </c>
      <c r="C62" s="28">
        <f>'2T'!E62</f>
        <v>4879258227.8200598</v>
      </c>
      <c r="D62" s="28">
        <f>'3T'!E62</f>
        <v>5349772786.6300526</v>
      </c>
      <c r="E62" s="28">
        <f>'4T'!E62</f>
        <v>4108212516.3000417</v>
      </c>
      <c r="F62" s="28">
        <f>SUM(B62:E62)</f>
        <v>16249236169.650179</v>
      </c>
    </row>
    <row r="63" spans="1:6" x14ac:dyDescent="0.25">
      <c r="A63" s="38" t="s">
        <v>43</v>
      </c>
      <c r="B63" s="28"/>
      <c r="C63" s="28"/>
      <c r="D63" s="28"/>
      <c r="E63" s="28"/>
      <c r="F63" s="28"/>
    </row>
    <row r="64" spans="1:6" x14ac:dyDescent="0.25">
      <c r="A64" s="21" t="s">
        <v>4</v>
      </c>
      <c r="B64" s="28"/>
      <c r="C64" s="28"/>
      <c r="D64" s="28"/>
      <c r="E64" s="28"/>
      <c r="F64" s="28"/>
    </row>
    <row r="65" spans="1:6" x14ac:dyDescent="0.25">
      <c r="A65" s="21" t="s">
        <v>5</v>
      </c>
      <c r="B65" s="28"/>
      <c r="C65" s="28"/>
      <c r="D65" s="28"/>
      <c r="E65" s="28"/>
      <c r="F65" s="28"/>
    </row>
    <row r="66" spans="1:6" ht="15.75" thickBot="1" x14ac:dyDescent="0.3">
      <c r="A66" s="23" t="s">
        <v>12</v>
      </c>
      <c r="B66" s="57">
        <f>SUM(B61:B65)</f>
        <v>14762627595.44001</v>
      </c>
      <c r="C66" s="57">
        <f>SUM(C61:C65)</f>
        <v>36461038616.960052</v>
      </c>
      <c r="D66" s="57">
        <f t="shared" ref="D66:E66" si="9">SUM(D61:D65)</f>
        <v>29682089631.050056</v>
      </c>
      <c r="E66" s="57">
        <f t="shared" si="9"/>
        <v>17484207381.280041</v>
      </c>
      <c r="F66" s="57">
        <f>SUM(F61:F65)</f>
        <v>98389963224.730148</v>
      </c>
    </row>
    <row r="67" spans="1:6" ht="15.75" thickTop="1" x14ac:dyDescent="0.25">
      <c r="A67" s="21" t="s">
        <v>72</v>
      </c>
    </row>
    <row r="70" spans="1:6" x14ac:dyDescent="0.25">
      <c r="A70" s="41" t="s">
        <v>29</v>
      </c>
      <c r="B70" s="41"/>
      <c r="C70" s="41"/>
      <c r="D70" s="41"/>
      <c r="E70" s="41"/>
    </row>
    <row r="71" spans="1:6" x14ac:dyDescent="0.25">
      <c r="A71" s="41" t="s">
        <v>30</v>
      </c>
      <c r="B71" s="41"/>
      <c r="C71" s="41"/>
      <c r="D71" s="41"/>
      <c r="E71" s="41"/>
    </row>
    <row r="72" spans="1:6" x14ac:dyDescent="0.25">
      <c r="A72" s="10" t="s">
        <v>7</v>
      </c>
      <c r="B72" s="51" t="s">
        <v>8</v>
      </c>
      <c r="C72" s="36"/>
      <c r="D72" s="36"/>
      <c r="E72" s="36"/>
    </row>
    <row r="74" spans="1:6" ht="15.75" thickBot="1" x14ac:dyDescent="0.3">
      <c r="A74" s="22" t="s">
        <v>9</v>
      </c>
      <c r="B74" s="17" t="s">
        <v>25</v>
      </c>
      <c r="C74" s="17" t="s">
        <v>51</v>
      </c>
      <c r="D74" s="17" t="s">
        <v>58</v>
      </c>
      <c r="E74" s="17" t="s">
        <v>71</v>
      </c>
      <c r="F74" s="17" t="s">
        <v>75</v>
      </c>
    </row>
    <row r="76" spans="1:6" x14ac:dyDescent="0.25">
      <c r="A76" s="21" t="s">
        <v>31</v>
      </c>
      <c r="B76" s="28"/>
      <c r="C76" s="28"/>
      <c r="D76" s="28"/>
      <c r="E76" s="28"/>
      <c r="F76" s="28"/>
    </row>
    <row r="77" spans="1:6" x14ac:dyDescent="0.25">
      <c r="A77" s="21" t="s">
        <v>32</v>
      </c>
      <c r="B77" s="28"/>
      <c r="C77" s="28"/>
      <c r="D77" s="28"/>
      <c r="E77" s="28"/>
      <c r="F77" s="28"/>
    </row>
    <row r="78" spans="1:6" x14ac:dyDescent="0.25">
      <c r="A78" s="21" t="s">
        <v>33</v>
      </c>
      <c r="B78" s="28"/>
      <c r="C78" s="28"/>
      <c r="D78" s="28"/>
      <c r="E78" s="28"/>
      <c r="F78" s="28"/>
    </row>
    <row r="79" spans="1:6" x14ac:dyDescent="0.25">
      <c r="A79" s="21" t="s">
        <v>34</v>
      </c>
      <c r="B79" s="28">
        <f>B66</f>
        <v>14762627595.44001</v>
      </c>
      <c r="C79" s="28">
        <f t="shared" ref="C79:F79" si="10">C66</f>
        <v>36461038616.960052</v>
      </c>
      <c r="D79" s="28">
        <f t="shared" si="10"/>
        <v>29682089631.050056</v>
      </c>
      <c r="E79" s="28">
        <f t="shared" si="10"/>
        <v>17484207381.280041</v>
      </c>
      <c r="F79" s="28">
        <f t="shared" si="10"/>
        <v>98389963224.730148</v>
      </c>
    </row>
    <row r="80" spans="1:6" x14ac:dyDescent="0.25">
      <c r="A80" s="21" t="s">
        <v>35</v>
      </c>
      <c r="B80" s="28"/>
      <c r="C80" s="28"/>
      <c r="D80" s="28"/>
      <c r="E80" s="28"/>
      <c r="F80" s="28"/>
    </row>
    <row r="81" spans="1:6" ht="15.75" thickBot="1" x14ac:dyDescent="0.3">
      <c r="A81" s="23"/>
      <c r="B81" s="20"/>
      <c r="C81" s="20"/>
      <c r="D81" s="20"/>
      <c r="E81" s="20"/>
      <c r="F81" s="20"/>
    </row>
    <row r="82" spans="1:6" ht="15.75" thickTop="1" x14ac:dyDescent="0.25">
      <c r="A82" s="21" t="s">
        <v>74</v>
      </c>
    </row>
    <row r="84" spans="1:6" x14ac:dyDescent="0.25">
      <c r="A84" s="58" t="s">
        <v>79</v>
      </c>
      <c r="B84" s="58"/>
      <c r="C84" s="58"/>
      <c r="D84" s="58"/>
      <c r="E84" s="58"/>
    </row>
    <row r="85" spans="1:6" x14ac:dyDescent="0.25">
      <c r="A85" s="58"/>
      <c r="B85" s="58"/>
      <c r="C85" s="58"/>
      <c r="D85" s="58"/>
      <c r="E85" s="58"/>
    </row>
    <row r="86" spans="1:6" x14ac:dyDescent="0.25">
      <c r="A86" s="25"/>
    </row>
    <row r="87" spans="1:6" x14ac:dyDescent="0.25">
      <c r="A87" s="25" t="s">
        <v>87</v>
      </c>
    </row>
    <row r="88" spans="1:6" x14ac:dyDescent="0.25">
      <c r="A88" s="25"/>
    </row>
    <row r="92" spans="1:6" x14ac:dyDescent="0.25">
      <c r="A92" s="16"/>
    </row>
    <row r="93" spans="1:6" x14ac:dyDescent="0.25">
      <c r="A93" s="16"/>
    </row>
    <row r="94" spans="1:6" x14ac:dyDescent="0.25">
      <c r="A94" s="16"/>
    </row>
    <row r="95" spans="1:6" x14ac:dyDescent="0.25">
      <c r="A95" s="16"/>
    </row>
    <row r="96" spans="1:6" x14ac:dyDescent="0.25">
      <c r="A96" s="16"/>
    </row>
    <row r="97" spans="1:1" x14ac:dyDescent="0.25">
      <c r="A97" s="16"/>
    </row>
    <row r="98" spans="1:1" x14ac:dyDescent="0.25">
      <c r="A98" s="16"/>
    </row>
    <row r="99" spans="1:1" x14ac:dyDescent="0.25">
      <c r="A99" s="16"/>
    </row>
    <row r="100" spans="1:1" x14ac:dyDescent="0.25">
      <c r="A100" s="16"/>
    </row>
    <row r="101" spans="1:1" x14ac:dyDescent="0.25">
      <c r="A101" s="16"/>
    </row>
    <row r="102" spans="1:1" x14ac:dyDescent="0.25">
      <c r="A102" s="16"/>
    </row>
    <row r="103" spans="1:1" x14ac:dyDescent="0.25">
      <c r="A103" s="16"/>
    </row>
    <row r="104" spans="1:1" x14ac:dyDescent="0.25">
      <c r="A104" s="16"/>
    </row>
    <row r="105" spans="1:1" x14ac:dyDescent="0.25">
      <c r="A105" s="16"/>
    </row>
    <row r="106" spans="1:1" x14ac:dyDescent="0.25">
      <c r="A106" s="16"/>
    </row>
    <row r="107" spans="1:1" x14ac:dyDescent="0.25">
      <c r="A107" s="16"/>
    </row>
    <row r="108" spans="1:1" x14ac:dyDescent="0.25">
      <c r="A108" s="16"/>
    </row>
    <row r="109" spans="1:1" x14ac:dyDescent="0.25">
      <c r="A109" s="16"/>
    </row>
    <row r="110" spans="1:1" x14ac:dyDescent="0.25">
      <c r="A110" s="16"/>
    </row>
    <row r="111" spans="1:1" x14ac:dyDescent="0.25">
      <c r="A111" s="16"/>
    </row>
    <row r="112" spans="1:1" x14ac:dyDescent="0.25">
      <c r="A112" s="16"/>
    </row>
  </sheetData>
  <mergeCells count="12">
    <mergeCell ref="A84:E85"/>
    <mergeCell ref="A1:F1"/>
    <mergeCell ref="A8:F8"/>
    <mergeCell ref="A9:F9"/>
    <mergeCell ref="A22:F22"/>
    <mergeCell ref="A55:E55"/>
    <mergeCell ref="A56:E56"/>
    <mergeCell ref="A70:E70"/>
    <mergeCell ref="A71:E71"/>
    <mergeCell ref="A24:F24"/>
    <mergeCell ref="A25:F25"/>
    <mergeCell ref="A26:F2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1T </vt:lpstr>
      <vt:lpstr>2T</vt:lpstr>
      <vt:lpstr>3T</vt:lpstr>
      <vt:lpstr>4T</vt:lpstr>
      <vt:lpstr>Semestral</vt:lpstr>
      <vt:lpstr>3T Acumulado</vt:lpstr>
      <vt:lpstr>Anual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Stephanie Tatiana Salas Soto</cp:lastModifiedBy>
  <cp:lastPrinted>2012-03-14T18:56:13Z</cp:lastPrinted>
  <dcterms:created xsi:type="dcterms:W3CDTF">2011-03-10T14:40:05Z</dcterms:created>
  <dcterms:modified xsi:type="dcterms:W3CDTF">2019-06-14T15:47:37Z</dcterms:modified>
</cp:coreProperties>
</file>