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alas\Desktop\FODESAF (11 -06-2019)\Año 2018\CCSS - ACE\"/>
    </mc:Choice>
  </mc:AlternateContent>
  <bookViews>
    <workbookView xWindow="0" yWindow="0" windowWidth="28800" windowHeight="12330"/>
  </bookViews>
  <sheets>
    <sheet name="I Trimestre " sheetId="1" r:id="rId1"/>
    <sheet name="II Trimestre" sheetId="2" r:id="rId2"/>
    <sheet name="III Trimestre" sheetId="3" r:id="rId3"/>
    <sheet name="IV Trimestre" sheetId="4" r:id="rId4"/>
  </sheets>
  <calcPr calcId="162913"/>
</workbook>
</file>

<file path=xl/calcChain.xml><?xml version="1.0" encoding="utf-8"?>
<calcChain xmlns="http://schemas.openxmlformats.org/spreadsheetml/2006/main">
  <c r="F13" i="4" l="1"/>
  <c r="F14" i="4"/>
  <c r="F15" i="4"/>
  <c r="B62" i="4" l="1"/>
  <c r="B64" i="4" s="1"/>
  <c r="C60" i="4" s="1"/>
  <c r="C62" i="4" s="1"/>
  <c r="C64" i="4" s="1"/>
  <c r="D60" i="4" s="1"/>
  <c r="D62" i="4" s="1"/>
  <c r="D64" i="4" s="1"/>
  <c r="E61" i="4"/>
  <c r="E60" i="4"/>
  <c r="D48" i="4"/>
  <c r="D63" i="4" s="1"/>
  <c r="C48" i="4"/>
  <c r="C63" i="4" s="1"/>
  <c r="B48" i="4"/>
  <c r="B63" i="4" s="1"/>
  <c r="E47" i="4"/>
  <c r="E46" i="4"/>
  <c r="E45" i="4"/>
  <c r="E44" i="4"/>
  <c r="E43" i="4"/>
  <c r="D31" i="4"/>
  <c r="C31" i="4"/>
  <c r="B31" i="4"/>
  <c r="E28" i="4"/>
  <c r="E31" i="4" s="1"/>
  <c r="E16" i="4"/>
  <c r="D16" i="4"/>
  <c r="C16" i="4"/>
  <c r="F16" i="4" s="1"/>
  <c r="F12" i="4"/>
  <c r="F11" i="4"/>
  <c r="E62" i="4" l="1"/>
  <c r="E63" i="4"/>
  <c r="E48" i="4"/>
  <c r="F16" i="3"/>
  <c r="E16" i="3"/>
  <c r="D16" i="3"/>
  <c r="C16" i="3"/>
  <c r="F15" i="3"/>
  <c r="F14" i="3"/>
  <c r="F13" i="3"/>
  <c r="F12" i="3"/>
  <c r="F11" i="3"/>
  <c r="E16" i="2"/>
  <c r="D16" i="2"/>
  <c r="C16" i="2"/>
  <c r="E64" i="4" l="1"/>
  <c r="F16" i="2"/>
  <c r="F16" i="1"/>
  <c r="F15" i="2"/>
  <c r="F14" i="2"/>
  <c r="F13" i="2"/>
  <c r="F12" i="2"/>
  <c r="F11" i="2"/>
  <c r="F11" i="1"/>
  <c r="C64" i="3" l="1"/>
  <c r="B63" i="3"/>
  <c r="E62" i="3"/>
  <c r="E61" i="3"/>
  <c r="D48" i="3"/>
  <c r="D64" i="3" s="1"/>
  <c r="C48" i="3"/>
  <c r="B48" i="3"/>
  <c r="B64" i="3" s="1"/>
  <c r="E47" i="3"/>
  <c r="E46" i="3"/>
  <c r="E45" i="3"/>
  <c r="E44" i="3"/>
  <c r="E43" i="3"/>
  <c r="E48" i="3" s="1"/>
  <c r="D31" i="3"/>
  <c r="C31" i="3"/>
  <c r="B31" i="3"/>
  <c r="E28" i="3"/>
  <c r="E31" i="3" s="1"/>
  <c r="E63" i="3" l="1"/>
  <c r="E64" i="3"/>
  <c r="B65" i="3"/>
  <c r="C61" i="3" s="1"/>
  <c r="C63" i="3" s="1"/>
  <c r="C65" i="3" s="1"/>
  <c r="D61" i="3" s="1"/>
  <c r="D63" i="3" s="1"/>
  <c r="D65" i="3" s="1"/>
  <c r="E65" i="3" l="1"/>
  <c r="D31" i="2"/>
  <c r="C31" i="2"/>
  <c r="B31" i="2"/>
  <c r="E28" i="2" l="1"/>
  <c r="E31" i="2" s="1"/>
  <c r="E31" i="1"/>
  <c r="E28" i="1"/>
  <c r="F12" i="1"/>
  <c r="F13" i="1"/>
  <c r="F14" i="1"/>
  <c r="F15" i="1"/>
  <c r="B62" i="2" l="1"/>
  <c r="E61" i="2"/>
  <c r="E60" i="2"/>
  <c r="D48" i="2"/>
  <c r="D63" i="2" s="1"/>
  <c r="C48" i="2"/>
  <c r="B48" i="2"/>
  <c r="B63" i="2" s="1"/>
  <c r="E47" i="2"/>
  <c r="E46" i="2"/>
  <c r="E45" i="2"/>
  <c r="E44" i="2"/>
  <c r="E43" i="2"/>
  <c r="E60" i="1"/>
  <c r="E59" i="1"/>
  <c r="E61" i="1" s="1"/>
  <c r="C62" i="1"/>
  <c r="B61" i="1"/>
  <c r="D47" i="1"/>
  <c r="D28" i="1" s="1"/>
  <c r="D31" i="1" s="1"/>
  <c r="C47" i="1"/>
  <c r="C28" i="1" s="1"/>
  <c r="C31" i="1" s="1"/>
  <c r="B47" i="1"/>
  <c r="B28" i="1" s="1"/>
  <c r="E46" i="1"/>
  <c r="E45" i="1"/>
  <c r="E44" i="1"/>
  <c r="E43" i="1"/>
  <c r="E42" i="1"/>
  <c r="E62" i="2" l="1"/>
  <c r="E48" i="2"/>
  <c r="B64" i="2"/>
  <c r="C60" i="2" s="1"/>
  <c r="C62" i="2" s="1"/>
  <c r="C63" i="2"/>
  <c r="E63" i="2" s="1"/>
  <c r="E64" i="2" s="1"/>
  <c r="B62" i="1"/>
  <c r="D62" i="1"/>
  <c r="E47" i="1"/>
  <c r="B31" i="1"/>
  <c r="C64" i="2" l="1"/>
  <c r="D60" i="2" s="1"/>
  <c r="D62" i="2" s="1"/>
  <c r="D64" i="2" s="1"/>
  <c r="E62" i="1"/>
  <c r="E63" i="1" s="1"/>
  <c r="B63" i="1"/>
  <c r="C59" i="1" s="1"/>
  <c r="C61" i="1" s="1"/>
  <c r="C63" i="1" s="1"/>
  <c r="D59" i="1" s="1"/>
  <c r="D61" i="1" s="1"/>
  <c r="D63" i="1" s="1"/>
</calcChain>
</file>

<file path=xl/sharedStrings.xml><?xml version="1.0" encoding="utf-8"?>
<sst xmlns="http://schemas.openxmlformats.org/spreadsheetml/2006/main" count="304" uniqueCount="84">
  <si>
    <t>Producto</t>
  </si>
  <si>
    <t>Unidad</t>
  </si>
  <si>
    <t>Personas</t>
  </si>
  <si>
    <t>Reporte de beneficiarios efectivos financiados por el Fondo de Desarrollo Social y Asignaciones Familiares</t>
  </si>
  <si>
    <t>Total</t>
  </si>
  <si>
    <t>Asegurado directo asegurado por cuenta del Estado</t>
  </si>
  <si>
    <t>Conyugue de Asegurado asegurado por cuenta del Estado</t>
  </si>
  <si>
    <t>Compañera/Compañero Asegurado asegurado por cuenta del Estado</t>
  </si>
  <si>
    <t>Hijos(s)/Hija(s) Asegurado asegurado por cuenta del Estado</t>
  </si>
  <si>
    <t>Otros menores mediante estudio de Asegurado asegurado por cuenta del Estado</t>
  </si>
  <si>
    <t>Subsido para pagar cuotas del SEM para familias pobres sin cobertura</t>
  </si>
  <si>
    <t>Institución: Caja Costarricense de Seguro Social (CCSS)</t>
  </si>
  <si>
    <t>Promedio</t>
  </si>
  <si>
    <t>Año 2018</t>
  </si>
  <si>
    <t>Trimestre: Primero</t>
  </si>
  <si>
    <t>Cuadro 2</t>
  </si>
  <si>
    <t>Enero</t>
  </si>
  <si>
    <t>Febrero</t>
  </si>
  <si>
    <t>Marzo</t>
  </si>
  <si>
    <t xml:space="preserve"> I Trimestre</t>
  </si>
  <si>
    <t>TOTAL</t>
  </si>
  <si>
    <t xml:space="preserve">  I Trimestre</t>
  </si>
  <si>
    <t>1. Remuneraciones</t>
  </si>
  <si>
    <t>2. Servicios</t>
  </si>
  <si>
    <t>3. Materiales y suministros</t>
  </si>
  <si>
    <t>4. Bienes Duraderos</t>
  </si>
  <si>
    <t>5. Transferencias</t>
  </si>
  <si>
    <t xml:space="preserve">Enero </t>
  </si>
  <si>
    <t xml:space="preserve">Febrero </t>
  </si>
  <si>
    <t xml:space="preserve">Marzo </t>
  </si>
  <si>
    <t>Fuente: CCSS Sistema Integrado de Agendas y Citas, Módulo Seguro por el Estado</t>
  </si>
  <si>
    <t>Institución: Caja Costarricense de Seguro Social</t>
  </si>
  <si>
    <t>Programa: Asegurados por cuenta del Estado</t>
  </si>
  <si>
    <t>Año: 2018</t>
  </si>
  <si>
    <t>Unidad: Colones</t>
  </si>
  <si>
    <t xml:space="preserve">Total </t>
  </si>
  <si>
    <t>Cuadro 1</t>
  </si>
  <si>
    <t>Cuadro 3</t>
  </si>
  <si>
    <r>
      <rPr>
        <b/>
        <sz val="11"/>
        <color indexed="8"/>
        <rFont val="Times New Roman"/>
        <family val="1"/>
      </rPr>
      <t>Fuente:</t>
    </r>
    <r>
      <rPr>
        <sz val="11"/>
        <rFont val="Times New Roman"/>
        <family val="1"/>
      </rPr>
      <t xml:space="preserve">  Informe de Ejecución Presupestaria al 31 de marzo de 2018</t>
    </r>
  </si>
  <si>
    <r>
      <rPr>
        <b/>
        <sz val="11"/>
        <color indexed="8"/>
        <rFont val="Times New Roman"/>
        <family val="1"/>
      </rPr>
      <t>Fuente:</t>
    </r>
    <r>
      <rPr>
        <sz val="11"/>
        <rFont val="Times New Roman"/>
        <family val="1"/>
      </rPr>
      <t xml:space="preserve">  Informe de Ejecución Presupuestaria 2018</t>
    </r>
  </si>
  <si>
    <t>Cuadro 4</t>
  </si>
  <si>
    <t>Rubro por objeto del gasto</t>
  </si>
  <si>
    <t xml:space="preserve">1- Saldo en caja inicial </t>
  </si>
  <si>
    <t xml:space="preserve">2- Ingresos efectivos recibidos  </t>
  </si>
  <si>
    <t>3- Recursos disponibles (1+2)</t>
  </si>
  <si>
    <t xml:space="preserve">4- Egresos efectivos pagados </t>
  </si>
  <si>
    <t>5- Saldo en caja final (3-4)</t>
  </si>
  <si>
    <r>
      <rPr>
        <b/>
        <sz val="11"/>
        <color indexed="8"/>
        <rFont val="Times New Roman"/>
        <family val="1"/>
      </rPr>
      <t>Fuente:</t>
    </r>
    <r>
      <rPr>
        <sz val="11"/>
        <rFont val="Times New Roman"/>
        <family val="1"/>
      </rPr>
      <t xml:space="preserve">  Informe de Ejecución Presupuestaria 2018.</t>
    </r>
  </si>
  <si>
    <r>
      <t>1. Atención de los asegurados por el estado</t>
    </r>
    <r>
      <rPr>
        <b/>
        <vertAlign val="superscript"/>
        <sz val="11"/>
        <color indexed="8"/>
        <rFont val="Calibri"/>
        <family val="2"/>
      </rPr>
      <t>1/</t>
    </r>
  </si>
  <si>
    <r>
      <t>Rubro por objeto del gasto ¹</t>
    </r>
    <r>
      <rPr>
        <b/>
        <vertAlign val="superscript"/>
        <sz val="11"/>
        <rFont val="Calibri"/>
        <family val="2"/>
      </rPr>
      <t>/</t>
    </r>
  </si>
  <si>
    <r>
      <t>¹</t>
    </r>
    <r>
      <rPr>
        <vertAlign val="superscript"/>
        <sz val="11"/>
        <color indexed="8"/>
        <rFont val="Times New Roman"/>
        <family val="1"/>
      </rPr>
      <t xml:space="preserve">/ </t>
    </r>
    <r>
      <rPr>
        <sz val="11"/>
        <color indexed="8"/>
        <rFont val="Times New Roman"/>
        <family val="1"/>
      </rPr>
      <t>De acuerdo a clasificador de la CCSS.</t>
    </r>
  </si>
  <si>
    <t>Reporte de gastos efectivos por producto financiados por el Fondo de Desarrollo Social y Asignaciones Familiares</t>
  </si>
  <si>
    <t>Reporte de gastos efectivos por rubro financiados por el Fondo de Desarrollo Social y Asignaciones Familiares</t>
  </si>
  <si>
    <t>Reporte de ingresos efectivos girados por el Fondo de Desarrollo Social y Asignaciones Familiares</t>
  </si>
  <si>
    <t xml:space="preserve">Programa:   Asegurados por cuenta del Estado  </t>
  </si>
  <si>
    <t xml:space="preserve">Trimestre: Segundo </t>
  </si>
  <si>
    <t xml:space="preserve">Abril </t>
  </si>
  <si>
    <t xml:space="preserve">Mayo </t>
  </si>
  <si>
    <t>Junio</t>
  </si>
  <si>
    <t xml:space="preserve"> II Trimestre</t>
  </si>
  <si>
    <t>1. Atención de los asegurados por el estado1/</t>
  </si>
  <si>
    <t>Fuente:  Informe de Ejecución Presupestaria al 30 de junio de 2018.</t>
  </si>
  <si>
    <t>¹/Cálculo considerando el registro de los asegurados directos, según factura y cobro mensual, por el costo promedio incluido en la ficha de actualización descriptiva del Programa Plan Operativo Institucional.</t>
  </si>
  <si>
    <r>
      <rPr>
        <b/>
        <sz val="11"/>
        <color indexed="8"/>
        <rFont val="Times New Roman"/>
        <family val="1"/>
      </rPr>
      <t>Fuente:</t>
    </r>
    <r>
      <rPr>
        <sz val="11"/>
        <rFont val="Times New Roman"/>
        <family val="1"/>
      </rPr>
      <t xml:space="preserve">  Informe de Liquidación Presupuestaria 2018.</t>
    </r>
  </si>
  <si>
    <t>Trimestre: Tercero</t>
  </si>
  <si>
    <t xml:space="preserve">Julio </t>
  </si>
  <si>
    <t xml:space="preserve">Agosto </t>
  </si>
  <si>
    <t xml:space="preserve">Setiembre </t>
  </si>
  <si>
    <t xml:space="preserve">Fuente: CCSS Dirección Coberturas Especiales. Área Coberturas del Estado </t>
  </si>
  <si>
    <t xml:space="preserve"> III Trimestre</t>
  </si>
  <si>
    <t>Fuente:  Informe de Ejecución Presupestaria al 30 de setiembre de 2018.</t>
  </si>
  <si>
    <t>Julio</t>
  </si>
  <si>
    <t>Setiembre</t>
  </si>
  <si>
    <t>Nota: Las cifras correspondientes a la distribución del gasto por grupo de partidas en el tercer trimestre, consideran los datos de junio, por cuanto en el cierre del informe anterior no se disponía.</t>
  </si>
  <si>
    <t>III Trimestre</t>
  </si>
  <si>
    <t xml:space="preserve">Octubre </t>
  </si>
  <si>
    <t xml:space="preserve">Noviembre </t>
  </si>
  <si>
    <t xml:space="preserve">Diciembre </t>
  </si>
  <si>
    <t>Noviembre</t>
  </si>
  <si>
    <t xml:space="preserve">IV Trimestre </t>
  </si>
  <si>
    <t>Fuente: Informe de Liquidación Presupestaria de Seguro Social al 31 de diciembre de 2018.</t>
  </si>
  <si>
    <r>
      <rPr>
        <b/>
        <sz val="11"/>
        <color indexed="8"/>
        <rFont val="Times New Roman"/>
        <family val="1"/>
      </rPr>
      <t>Fuente:</t>
    </r>
    <r>
      <rPr>
        <sz val="11"/>
        <rFont val="Times New Roman"/>
        <family val="1"/>
      </rPr>
      <t xml:space="preserve">  Informe de Liquidación Presupuestaria del Seguro Salud al 2018</t>
    </r>
  </si>
  <si>
    <t>¹/ De acuerdo con clasificador de la CGR</t>
  </si>
  <si>
    <t>Trimestre: Cuarto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</si>
</sst>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b/>
      <vertAlign val="superscript"/>
      <sz val="11"/>
      <color indexed="8"/>
      <name val="Calibri"/>
      <family val="2"/>
    </font>
    <font>
      <sz val="11"/>
      <color theme="1"/>
      <name val="Calibri"/>
      <family val="2"/>
    </font>
    <font>
      <b/>
      <vertAlign val="superscript"/>
      <sz val="11"/>
      <name val="Calibri"/>
      <family val="2"/>
    </font>
    <font>
      <vertAlign val="superscript"/>
      <sz val="11"/>
      <color indexed="8"/>
      <name val="Times New Roman"/>
      <family val="1"/>
    </font>
    <font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Fill="1"/>
    <xf numFmtId="3" fontId="1" fillId="0" borderId="0" xfId="0" applyNumberFormat="1" applyFont="1"/>
    <xf numFmtId="0" fontId="1" fillId="0" borderId="0" xfId="0" applyFont="1" applyAlignment="1">
      <alignment horizontal="right"/>
    </xf>
    <xf numFmtId="3" fontId="4" fillId="0" borderId="0" xfId="0" applyNumberFormat="1" applyFont="1"/>
    <xf numFmtId="3" fontId="2" fillId="0" borderId="0" xfId="0" applyNumberFormat="1" applyFont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/>
    <xf numFmtId="0" fontId="1" fillId="0" borderId="0" xfId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indent="3"/>
    </xf>
    <xf numFmtId="0" fontId="1" fillId="0" borderId="0" xfId="0" applyFont="1" applyFill="1" applyAlignment="1">
      <alignment vertical="center"/>
    </xf>
    <xf numFmtId="0" fontId="0" fillId="0" borderId="0" xfId="1" applyFont="1"/>
    <xf numFmtId="164" fontId="0" fillId="0" borderId="0" xfId="1" applyNumberFormat="1" applyFont="1"/>
    <xf numFmtId="0" fontId="0" fillId="0" borderId="0" xfId="1" applyFont="1" applyBorder="1" applyAlignment="1"/>
    <xf numFmtId="0" fontId="10" fillId="0" borderId="0" xfId="1" applyFont="1" applyFill="1" applyBorder="1" applyAlignment="1">
      <alignment horizontal="left"/>
    </xf>
    <xf numFmtId="0" fontId="0" fillId="0" borderId="0" xfId="1" applyFont="1" applyFill="1" applyBorder="1" applyAlignment="1">
      <alignment vertical="justify" wrapText="1"/>
    </xf>
    <xf numFmtId="0" fontId="0" fillId="0" borderId="0" xfId="0" applyFont="1" applyAlignment="1">
      <alignment vertical="justify" wrapText="1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0" fillId="0" borderId="0" xfId="1" applyFont="1" applyBorder="1" applyAlignment="1">
      <alignment horizontal="left"/>
    </xf>
    <xf numFmtId="0" fontId="1" fillId="0" borderId="0" xfId="1" applyFont="1" applyFill="1" applyBorder="1" applyAlignment="1">
      <alignment vertical="center"/>
    </xf>
    <xf numFmtId="0" fontId="0" fillId="0" borderId="0" xfId="1" applyFont="1" applyFill="1" applyBorder="1" applyAlignment="1">
      <alignment vertical="center"/>
    </xf>
    <xf numFmtId="0" fontId="0" fillId="0" borderId="4" xfId="1" applyFont="1" applyBorder="1" applyAlignment="1"/>
    <xf numFmtId="0" fontId="10" fillId="0" borderId="0" xfId="1" applyFont="1"/>
    <xf numFmtId="164" fontId="10" fillId="0" borderId="0" xfId="1" applyNumberFormat="1" applyFont="1"/>
    <xf numFmtId="0" fontId="1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right" vertical="center"/>
    </xf>
    <xf numFmtId="164" fontId="0" fillId="0" borderId="0" xfId="1" applyNumberFormat="1" applyFont="1" applyBorder="1" applyAlignment="1">
      <alignment horizontal="right" vertical="center"/>
    </xf>
    <xf numFmtId="164" fontId="6" fillId="0" borderId="0" xfId="1" applyNumberFormat="1" applyFont="1" applyBorder="1" applyAlignment="1">
      <alignment horizontal="right" vertical="center"/>
    </xf>
    <xf numFmtId="164" fontId="1" fillId="0" borderId="0" xfId="0" applyNumberFormat="1" applyFont="1" applyBorder="1" applyAlignment="1">
      <alignment horizontal="right" vertical="center"/>
    </xf>
    <xf numFmtId="164" fontId="0" fillId="0" borderId="4" xfId="1" applyNumberFormat="1" applyFont="1" applyBorder="1" applyAlignment="1">
      <alignment horizontal="right" vertical="center"/>
    </xf>
    <xf numFmtId="164" fontId="1" fillId="0" borderId="4" xfId="0" applyNumberFormat="1" applyFont="1" applyBorder="1" applyAlignment="1">
      <alignment horizontal="right" vertical="center"/>
    </xf>
    <xf numFmtId="3" fontId="3" fillId="0" borderId="3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3" fontId="1" fillId="0" borderId="4" xfId="0" applyNumberFormat="1" applyFont="1" applyFill="1" applyBorder="1" applyAlignment="1">
      <alignment horizontal="right" vertical="center"/>
    </xf>
    <xf numFmtId="0" fontId="13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5"/>
  <sheetViews>
    <sheetView tabSelected="1" zoomScale="80" zoomScaleNormal="80" workbookViewId="0">
      <selection activeCell="A2" sqref="A2:F2"/>
    </sheetView>
  </sheetViews>
  <sheetFormatPr baseColWidth="10" defaultColWidth="11.5703125" defaultRowHeight="15" customHeight="1" x14ac:dyDescent="0.25"/>
  <cols>
    <col min="1" max="1" width="72.85546875" style="2" customWidth="1"/>
    <col min="2" max="2" width="15.85546875" style="1" bestFit="1" customWidth="1"/>
    <col min="3" max="5" width="17" style="1" bestFit="1" customWidth="1"/>
    <col min="6" max="6" width="14.85546875" style="1" bestFit="1" customWidth="1"/>
    <col min="7" max="16384" width="11.5703125" style="1"/>
  </cols>
  <sheetData>
    <row r="1" spans="1:17" ht="15" customHeight="1" x14ac:dyDescent="0.25"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5" customHeight="1" x14ac:dyDescent="0.25">
      <c r="A2" s="39" t="s">
        <v>36</v>
      </c>
      <c r="B2" s="39"/>
      <c r="C2" s="39"/>
      <c r="D2" s="39"/>
      <c r="E2" s="39"/>
      <c r="F2" s="39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5" customHeight="1" x14ac:dyDescent="0.25">
      <c r="A3" s="39" t="s">
        <v>3</v>
      </c>
      <c r="B3" s="39"/>
      <c r="C3" s="39"/>
      <c r="D3" s="39"/>
      <c r="E3" s="39"/>
      <c r="F3" s="39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5" customHeight="1" x14ac:dyDescent="0.25">
      <c r="A4" s="40" t="s">
        <v>11</v>
      </c>
      <c r="B4" s="40"/>
      <c r="C4" s="40"/>
      <c r="D4" s="40"/>
      <c r="E4" s="40"/>
      <c r="F4" s="40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5" customHeight="1" x14ac:dyDescent="0.25">
      <c r="A5" s="39" t="s">
        <v>54</v>
      </c>
      <c r="B5" s="39"/>
      <c r="C5" s="39"/>
      <c r="D5" s="39"/>
      <c r="E5" s="39"/>
      <c r="F5" s="39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5" customHeight="1" x14ac:dyDescent="0.25">
      <c r="A6" s="39" t="s">
        <v>14</v>
      </c>
      <c r="B6" s="39"/>
      <c r="C6" s="39"/>
      <c r="D6" s="39"/>
      <c r="E6" s="39"/>
      <c r="F6" s="39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5" customHeight="1" x14ac:dyDescent="0.25">
      <c r="A7" s="40" t="s">
        <v>13</v>
      </c>
      <c r="B7" s="40"/>
      <c r="C7" s="40"/>
      <c r="D7" s="40"/>
      <c r="E7" s="40"/>
      <c r="F7" s="40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ht="15" customHeight="1" x14ac:dyDescent="0.25"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ht="15" customHeight="1" thickBot="1" x14ac:dyDescent="0.3">
      <c r="A9" s="7" t="s">
        <v>0</v>
      </c>
      <c r="B9" s="7" t="s">
        <v>1</v>
      </c>
      <c r="C9" s="7" t="s">
        <v>27</v>
      </c>
      <c r="D9" s="7" t="s">
        <v>28</v>
      </c>
      <c r="E9" s="7" t="s">
        <v>29</v>
      </c>
      <c r="F9" s="7" t="s">
        <v>12</v>
      </c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ht="15" customHeight="1" x14ac:dyDescent="0.25">
      <c r="A10" s="10" t="s">
        <v>10</v>
      </c>
      <c r="B10" s="2"/>
      <c r="C10" s="2"/>
      <c r="D10" s="2"/>
      <c r="E10" s="2"/>
      <c r="F10" s="2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15" customHeight="1" x14ac:dyDescent="0.25">
      <c r="A11" s="11" t="s">
        <v>5</v>
      </c>
      <c r="B11" s="27" t="s">
        <v>2</v>
      </c>
      <c r="C11" s="36">
        <v>163109</v>
      </c>
      <c r="D11" s="36">
        <v>163576</v>
      </c>
      <c r="E11" s="36">
        <v>164525</v>
      </c>
      <c r="F11" s="36">
        <f>+AVERAGE(C11:E11)</f>
        <v>163736.66666666666</v>
      </c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ht="15" customHeight="1" x14ac:dyDescent="0.25">
      <c r="A12" s="11" t="s">
        <v>6</v>
      </c>
      <c r="B12" s="27" t="s">
        <v>2</v>
      </c>
      <c r="C12" s="36">
        <v>8141</v>
      </c>
      <c r="D12" s="36">
        <v>8192</v>
      </c>
      <c r="E12" s="36">
        <v>8227</v>
      </c>
      <c r="F12" s="36">
        <f t="shared" ref="F12:F15" si="0">+AVERAGE(C12:E12)</f>
        <v>8186.666666666667</v>
      </c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15" customHeight="1" x14ac:dyDescent="0.25">
      <c r="A13" s="11" t="s">
        <v>7</v>
      </c>
      <c r="B13" s="27" t="s">
        <v>2</v>
      </c>
      <c r="C13" s="36">
        <v>8436</v>
      </c>
      <c r="D13" s="36">
        <v>8429</v>
      </c>
      <c r="E13" s="36">
        <v>8492</v>
      </c>
      <c r="F13" s="36">
        <f t="shared" si="0"/>
        <v>8452.3333333333339</v>
      </c>
      <c r="J13" s="5"/>
      <c r="K13" s="5"/>
      <c r="L13" s="5"/>
      <c r="M13" s="5"/>
    </row>
    <row r="14" spans="1:17" ht="15" customHeight="1" x14ac:dyDescent="0.25">
      <c r="A14" s="11" t="s">
        <v>8</v>
      </c>
      <c r="B14" s="27" t="s">
        <v>2</v>
      </c>
      <c r="C14" s="36">
        <v>101894</v>
      </c>
      <c r="D14" s="36">
        <v>102251</v>
      </c>
      <c r="E14" s="36">
        <v>102615</v>
      </c>
      <c r="F14" s="36">
        <f t="shared" si="0"/>
        <v>102253.33333333333</v>
      </c>
      <c r="J14" s="5"/>
      <c r="K14" s="5"/>
      <c r="L14" s="5"/>
      <c r="M14" s="5"/>
    </row>
    <row r="15" spans="1:17" ht="15" customHeight="1" x14ac:dyDescent="0.25">
      <c r="A15" s="11" t="s">
        <v>9</v>
      </c>
      <c r="B15" s="27" t="s">
        <v>2</v>
      </c>
      <c r="C15" s="37">
        <v>2268</v>
      </c>
      <c r="D15" s="37">
        <v>2246</v>
      </c>
      <c r="E15" s="37">
        <v>2251</v>
      </c>
      <c r="F15" s="37">
        <f t="shared" si="0"/>
        <v>2255</v>
      </c>
      <c r="J15" s="6"/>
      <c r="K15" s="6"/>
      <c r="L15" s="6"/>
      <c r="M15" s="6"/>
    </row>
    <row r="16" spans="1:17" ht="15" customHeight="1" thickBot="1" x14ac:dyDescent="0.3">
      <c r="A16" s="8" t="s">
        <v>4</v>
      </c>
      <c r="B16" s="28"/>
      <c r="C16" s="35">
        <v>283848</v>
      </c>
      <c r="D16" s="35">
        <v>284694</v>
      </c>
      <c r="E16" s="35">
        <v>286110</v>
      </c>
      <c r="F16" s="35">
        <f>+(C16+D16+E16)/3</f>
        <v>284884</v>
      </c>
    </row>
    <row r="17" spans="1:7" ht="12.75" customHeight="1" thickTop="1" x14ac:dyDescent="0.25">
      <c r="A17" s="3"/>
      <c r="B17" s="3"/>
      <c r="C17" s="3"/>
      <c r="D17" s="3"/>
      <c r="E17" s="3"/>
      <c r="F17" s="3"/>
    </row>
    <row r="18" spans="1:7" ht="15" customHeight="1" x14ac:dyDescent="0.25">
      <c r="A18" s="2" t="s">
        <v>30</v>
      </c>
      <c r="F18" s="3"/>
    </row>
    <row r="19" spans="1:7" ht="15" customHeight="1" x14ac:dyDescent="0.25">
      <c r="A19" s="1"/>
      <c r="G19" s="3"/>
    </row>
    <row r="20" spans="1:7" ht="15" customHeight="1" x14ac:dyDescent="0.25">
      <c r="A20" s="39" t="s">
        <v>15</v>
      </c>
      <c r="B20" s="39"/>
      <c r="C20" s="39"/>
      <c r="D20" s="39"/>
      <c r="E20" s="39"/>
      <c r="F20" s="39"/>
    </row>
    <row r="21" spans="1:7" ht="15" customHeight="1" x14ac:dyDescent="0.25">
      <c r="A21" s="39" t="s">
        <v>51</v>
      </c>
      <c r="B21" s="39"/>
      <c r="C21" s="39"/>
      <c r="D21" s="39"/>
      <c r="E21" s="39"/>
      <c r="F21" s="12"/>
    </row>
    <row r="22" spans="1:7" ht="15" customHeight="1" x14ac:dyDescent="0.25">
      <c r="A22" s="39" t="s">
        <v>31</v>
      </c>
      <c r="B22" s="39"/>
      <c r="C22" s="39"/>
      <c r="D22" s="39"/>
      <c r="E22" s="39"/>
      <c r="F22" s="12"/>
    </row>
    <row r="23" spans="1:7" ht="15" customHeight="1" x14ac:dyDescent="0.25">
      <c r="A23" s="39" t="s">
        <v>32</v>
      </c>
      <c r="B23" s="39"/>
      <c r="C23" s="39"/>
      <c r="D23" s="39"/>
      <c r="E23" s="39"/>
      <c r="F23" s="12"/>
    </row>
    <row r="24" spans="1:7" ht="15" customHeight="1" x14ac:dyDescent="0.25">
      <c r="A24" s="39" t="s">
        <v>33</v>
      </c>
      <c r="B24" s="39"/>
      <c r="C24" s="39"/>
      <c r="D24" s="39"/>
      <c r="E24" s="39"/>
      <c r="F24" s="12"/>
    </row>
    <row r="25" spans="1:7" ht="15" customHeight="1" x14ac:dyDescent="0.25">
      <c r="A25" s="39" t="s">
        <v>34</v>
      </c>
      <c r="B25" s="39"/>
      <c r="C25" s="39"/>
      <c r="D25" s="39"/>
      <c r="E25" s="39"/>
      <c r="F25" s="12"/>
    </row>
    <row r="26" spans="1:7" ht="15" customHeight="1" x14ac:dyDescent="0.25">
      <c r="A26" s="13"/>
      <c r="B26" s="13"/>
      <c r="C26" s="14"/>
      <c r="D26" s="14"/>
      <c r="E26" s="14"/>
      <c r="F26" s="14"/>
    </row>
    <row r="27" spans="1:7" ht="15" customHeight="1" thickBot="1" x14ac:dyDescent="0.3">
      <c r="A27" s="7" t="s">
        <v>0</v>
      </c>
      <c r="B27" s="7" t="s">
        <v>16</v>
      </c>
      <c r="C27" s="7" t="s">
        <v>17</v>
      </c>
      <c r="D27" s="7" t="s">
        <v>18</v>
      </c>
      <c r="E27" s="7" t="s">
        <v>19</v>
      </c>
    </row>
    <row r="28" spans="1:7" ht="15" customHeight="1" x14ac:dyDescent="0.25">
      <c r="A28" s="11" t="s">
        <v>48</v>
      </c>
      <c r="B28" s="30">
        <f>B47</f>
        <v>6028498201.0239983</v>
      </c>
      <c r="C28" s="30">
        <f>C47</f>
        <v>6045758491.1360006</v>
      </c>
      <c r="D28" s="30">
        <f>D47</f>
        <v>6080833470.3999996</v>
      </c>
      <c r="E28" s="30">
        <f>B28+C28+D28</f>
        <v>18155090162.559998</v>
      </c>
    </row>
    <row r="29" spans="1:7" ht="15" customHeight="1" x14ac:dyDescent="0.25">
      <c r="A29" s="15"/>
      <c r="B29" s="30"/>
      <c r="C29" s="30"/>
      <c r="D29" s="30"/>
      <c r="E29" s="31"/>
    </row>
    <row r="30" spans="1:7" ht="15" customHeight="1" x14ac:dyDescent="0.25">
      <c r="A30" s="15"/>
      <c r="B30" s="30"/>
      <c r="C30" s="30"/>
      <c r="D30" s="30"/>
      <c r="E30" s="31"/>
    </row>
    <row r="31" spans="1:7" ht="15" customHeight="1" thickBot="1" x14ac:dyDescent="0.3">
      <c r="A31" s="8" t="s">
        <v>35</v>
      </c>
      <c r="B31" s="29">
        <f>+B28</f>
        <v>6028498201.0239983</v>
      </c>
      <c r="C31" s="29">
        <f>+C28</f>
        <v>6045758491.1360006</v>
      </c>
      <c r="D31" s="29">
        <f>+D28</f>
        <v>6080833470.3999996</v>
      </c>
      <c r="E31" s="29">
        <f>+E28+E29+E30</f>
        <v>18155090162.559998</v>
      </c>
    </row>
    <row r="32" spans="1:7" ht="15.75" thickTop="1" x14ac:dyDescent="0.25">
      <c r="A32" s="2" t="s">
        <v>38</v>
      </c>
      <c r="B32" s="16"/>
      <c r="C32" s="16"/>
      <c r="D32" s="16"/>
      <c r="E32" s="16"/>
      <c r="F32" s="16"/>
    </row>
    <row r="33" spans="1:6" ht="15" customHeight="1" x14ac:dyDescent="0.25">
      <c r="A33" s="17"/>
      <c r="B33" s="18"/>
      <c r="C33" s="18"/>
      <c r="D33" s="18"/>
      <c r="E33" s="18"/>
      <c r="F33" s="18"/>
    </row>
    <row r="34" spans="1:6" ht="15" customHeight="1" x14ac:dyDescent="0.25">
      <c r="A34" s="39" t="s">
        <v>37</v>
      </c>
      <c r="B34" s="39"/>
      <c r="C34" s="39"/>
      <c r="D34" s="39"/>
      <c r="E34" s="39"/>
      <c r="F34" s="39"/>
    </row>
    <row r="35" spans="1:6" ht="15" customHeight="1" x14ac:dyDescent="0.25">
      <c r="A35" s="39" t="s">
        <v>52</v>
      </c>
      <c r="B35" s="39"/>
      <c r="C35" s="39"/>
      <c r="D35" s="39"/>
      <c r="E35" s="39"/>
      <c r="F35" s="39"/>
    </row>
    <row r="36" spans="1:6" ht="15" customHeight="1" x14ac:dyDescent="0.25">
      <c r="A36" s="39" t="s">
        <v>31</v>
      </c>
      <c r="B36" s="39"/>
      <c r="C36" s="39"/>
      <c r="D36" s="39"/>
      <c r="E36" s="39"/>
      <c r="F36" s="39"/>
    </row>
    <row r="37" spans="1:6" ht="15" customHeight="1" x14ac:dyDescent="0.25">
      <c r="A37" s="39" t="s">
        <v>32</v>
      </c>
      <c r="B37" s="39"/>
      <c r="C37" s="39"/>
      <c r="D37" s="39"/>
      <c r="E37" s="39"/>
      <c r="F37" s="39"/>
    </row>
    <row r="38" spans="1:6" ht="15" customHeight="1" x14ac:dyDescent="0.25">
      <c r="A38" s="39" t="s">
        <v>33</v>
      </c>
      <c r="B38" s="39"/>
      <c r="C38" s="39"/>
      <c r="D38" s="39"/>
      <c r="E38" s="39"/>
      <c r="F38" s="39"/>
    </row>
    <row r="39" spans="1:6" ht="15" customHeight="1" x14ac:dyDescent="0.25">
      <c r="A39" s="39" t="s">
        <v>34</v>
      </c>
      <c r="B39" s="39"/>
      <c r="C39" s="39"/>
      <c r="D39" s="39"/>
      <c r="E39" s="39"/>
      <c r="F39" s="39"/>
    </row>
    <row r="40" spans="1:6" ht="15" customHeight="1" x14ac:dyDescent="0.25">
      <c r="A40" s="19"/>
      <c r="B40" s="20"/>
      <c r="C40" s="14"/>
      <c r="D40" s="14"/>
      <c r="E40" s="14"/>
      <c r="F40" s="14"/>
    </row>
    <row r="41" spans="1:6" ht="18" thickBot="1" x14ac:dyDescent="0.3">
      <c r="A41" s="7" t="s">
        <v>49</v>
      </c>
      <c r="B41" s="7" t="s">
        <v>16</v>
      </c>
      <c r="C41" s="7" t="s">
        <v>17</v>
      </c>
      <c r="D41" s="7" t="s">
        <v>18</v>
      </c>
      <c r="E41" s="7" t="s">
        <v>21</v>
      </c>
    </row>
    <row r="42" spans="1:6" ht="15" customHeight="1" x14ac:dyDescent="0.25">
      <c r="A42" s="15" t="s">
        <v>22</v>
      </c>
      <c r="B42" s="30">
        <v>4468422708.7541437</v>
      </c>
      <c r="C42" s="30">
        <v>4481216321.6448383</v>
      </c>
      <c r="D42" s="30">
        <v>4507214477.1764622</v>
      </c>
      <c r="E42" s="31">
        <f>B42+C42+D42</f>
        <v>13456853507.575445</v>
      </c>
    </row>
    <row r="43" spans="1:6" ht="15" customHeight="1" x14ac:dyDescent="0.25">
      <c r="A43" s="15" t="s">
        <v>23</v>
      </c>
      <c r="B43" s="30">
        <v>373182619.34701562</v>
      </c>
      <c r="C43" s="30">
        <v>374251084.50365973</v>
      </c>
      <c r="D43" s="30">
        <v>376422333.82626188</v>
      </c>
      <c r="E43" s="31">
        <f>B43+C43+D43</f>
        <v>1123856037.6769371</v>
      </c>
    </row>
    <row r="44" spans="1:6" ht="15" customHeight="1" x14ac:dyDescent="0.25">
      <c r="A44" s="21" t="s">
        <v>24</v>
      </c>
      <c r="B44" s="30">
        <v>1090769198.5595546</v>
      </c>
      <c r="C44" s="30">
        <v>1093892197.3868868</v>
      </c>
      <c r="D44" s="30">
        <v>1100238505.4963903</v>
      </c>
      <c r="E44" s="31">
        <f>B44+C44+D44</f>
        <v>3284899901.442832</v>
      </c>
    </row>
    <row r="45" spans="1:6" ht="15" customHeight="1" x14ac:dyDescent="0.25">
      <c r="A45" s="15" t="s">
        <v>25</v>
      </c>
      <c r="B45" s="30">
        <v>79728777.522482172</v>
      </c>
      <c r="C45" s="30">
        <v>79957050.267106935</v>
      </c>
      <c r="D45" s="30">
        <v>80420927.857361525</v>
      </c>
      <c r="E45" s="31">
        <f>B45+C45+D45</f>
        <v>240106755.64695063</v>
      </c>
    </row>
    <row r="46" spans="1:6" ht="15" customHeight="1" x14ac:dyDescent="0.25">
      <c r="A46" s="15" t="s">
        <v>26</v>
      </c>
      <c r="B46" s="30">
        <v>16394896.840803232</v>
      </c>
      <c r="C46" s="30">
        <v>16441837.333508451</v>
      </c>
      <c r="D46" s="30">
        <v>16537226.043523975</v>
      </c>
      <c r="E46" s="31">
        <f>B46+C46+D46</f>
        <v>49373960.217835657</v>
      </c>
    </row>
    <row r="47" spans="1:6" ht="15" customHeight="1" thickBot="1" x14ac:dyDescent="0.3">
      <c r="A47" s="8" t="s">
        <v>20</v>
      </c>
      <c r="B47" s="29">
        <f t="shared" ref="B47:E47" si="1">SUM(B42:B46)</f>
        <v>6028498201.0239983</v>
      </c>
      <c r="C47" s="29">
        <f t="shared" si="1"/>
        <v>6045758491.1360006</v>
      </c>
      <c r="D47" s="29">
        <f t="shared" si="1"/>
        <v>6080833470.3999996</v>
      </c>
      <c r="E47" s="29">
        <f t="shared" si="1"/>
        <v>18155090162.559998</v>
      </c>
    </row>
    <row r="48" spans="1:6" ht="15" customHeight="1" thickTop="1" x14ac:dyDescent="0.25">
      <c r="A48" s="9" t="s">
        <v>39</v>
      </c>
      <c r="B48" s="16"/>
      <c r="C48" s="16"/>
      <c r="D48" s="16"/>
      <c r="E48" s="16"/>
      <c r="F48" s="16"/>
    </row>
    <row r="49" spans="1:6" ht="15" customHeight="1" x14ac:dyDescent="0.25">
      <c r="A49" s="22" t="s">
        <v>50</v>
      </c>
      <c r="B49" s="23"/>
      <c r="C49" s="23"/>
      <c r="D49" s="23"/>
      <c r="E49" s="23"/>
      <c r="F49" s="23"/>
    </row>
    <row r="51" spans="1:6" ht="15" customHeight="1" x14ac:dyDescent="0.25">
      <c r="A51" s="39" t="s">
        <v>40</v>
      </c>
      <c r="B51" s="39"/>
      <c r="C51" s="39"/>
      <c r="D51" s="39"/>
      <c r="E51" s="39"/>
      <c r="F51" s="12"/>
    </row>
    <row r="52" spans="1:6" ht="15" customHeight="1" x14ac:dyDescent="0.25">
      <c r="A52" s="39" t="s">
        <v>53</v>
      </c>
      <c r="B52" s="39"/>
      <c r="C52" s="39"/>
      <c r="D52" s="39"/>
      <c r="E52" s="39"/>
      <c r="F52" s="12"/>
    </row>
    <row r="53" spans="1:6" ht="15" customHeight="1" x14ac:dyDescent="0.25">
      <c r="A53" s="39" t="s">
        <v>31</v>
      </c>
      <c r="B53" s="39"/>
      <c r="C53" s="39"/>
      <c r="D53" s="39"/>
      <c r="E53" s="39"/>
      <c r="F53" s="12"/>
    </row>
    <row r="54" spans="1:6" ht="15" customHeight="1" x14ac:dyDescent="0.25">
      <c r="A54" s="39" t="s">
        <v>32</v>
      </c>
      <c r="B54" s="39"/>
      <c r="C54" s="39"/>
      <c r="D54" s="39"/>
      <c r="E54" s="39"/>
      <c r="F54" s="12"/>
    </row>
    <row r="55" spans="1:6" ht="15" customHeight="1" x14ac:dyDescent="0.25">
      <c r="A55" s="39" t="s">
        <v>33</v>
      </c>
      <c r="B55" s="39"/>
      <c r="C55" s="39"/>
      <c r="D55" s="39"/>
      <c r="E55" s="39"/>
      <c r="F55" s="12"/>
    </row>
    <row r="56" spans="1:6" ht="15" customHeight="1" x14ac:dyDescent="0.25">
      <c r="A56" s="39" t="s">
        <v>34</v>
      </c>
      <c r="B56" s="39"/>
      <c r="C56" s="39"/>
      <c r="D56" s="39"/>
      <c r="E56" s="39"/>
      <c r="F56" s="12"/>
    </row>
    <row r="57" spans="1:6" ht="15" customHeight="1" x14ac:dyDescent="0.25">
      <c r="A57" s="13"/>
      <c r="B57" s="13"/>
      <c r="C57" s="14"/>
      <c r="D57" s="14"/>
      <c r="E57" s="14"/>
      <c r="F57" s="14"/>
    </row>
    <row r="58" spans="1:6" ht="15" customHeight="1" thickBot="1" x14ac:dyDescent="0.3">
      <c r="A58" s="7" t="s">
        <v>41</v>
      </c>
      <c r="B58" s="7" t="s">
        <v>16</v>
      </c>
      <c r="C58" s="7" t="s">
        <v>17</v>
      </c>
      <c r="D58" s="7" t="s">
        <v>18</v>
      </c>
      <c r="E58" s="7" t="s">
        <v>19</v>
      </c>
    </row>
    <row r="59" spans="1:6" ht="15" customHeight="1" x14ac:dyDescent="0.25">
      <c r="A59" s="15" t="s">
        <v>42</v>
      </c>
      <c r="B59" s="30">
        <v>0</v>
      </c>
      <c r="C59" s="30">
        <f>B63</f>
        <v>-6028498201.0239983</v>
      </c>
      <c r="D59" s="30">
        <f>C63</f>
        <v>-12074256692.16</v>
      </c>
      <c r="E59" s="32">
        <f>B59</f>
        <v>0</v>
      </c>
    </row>
    <row r="60" spans="1:6" ht="15" customHeight="1" x14ac:dyDescent="0.25">
      <c r="A60" s="15" t="s">
        <v>43</v>
      </c>
      <c r="B60" s="30">
        <v>0</v>
      </c>
      <c r="C60" s="30">
        <v>0</v>
      </c>
      <c r="D60" s="30">
        <v>0</v>
      </c>
      <c r="E60" s="32">
        <f>+B60+C60+D60</f>
        <v>0</v>
      </c>
    </row>
    <row r="61" spans="1:6" ht="15" customHeight="1" x14ac:dyDescent="0.25">
      <c r="A61" s="15" t="s">
        <v>44</v>
      </c>
      <c r="B61" s="30">
        <f>+B59+B60</f>
        <v>0</v>
      </c>
      <c r="C61" s="30">
        <f>C59+C60</f>
        <v>-6028498201.0239983</v>
      </c>
      <c r="D61" s="30">
        <f>+D59+D60</f>
        <v>-12074256692.16</v>
      </c>
      <c r="E61" s="32">
        <f>+E59+E60</f>
        <v>0</v>
      </c>
    </row>
    <row r="62" spans="1:6" ht="15" customHeight="1" x14ac:dyDescent="0.25">
      <c r="A62" s="15" t="s">
        <v>45</v>
      </c>
      <c r="B62" s="30">
        <f>B47</f>
        <v>6028498201.0239983</v>
      </c>
      <c r="C62" s="30">
        <f>C47</f>
        <v>6045758491.1360006</v>
      </c>
      <c r="D62" s="30">
        <f>+D47</f>
        <v>6080833470.3999996</v>
      </c>
      <c r="E62" s="32">
        <f>+B62+C62+D62</f>
        <v>18155090162.559998</v>
      </c>
    </row>
    <row r="63" spans="1:6" ht="15" customHeight="1" x14ac:dyDescent="0.25">
      <c r="A63" s="24" t="s">
        <v>46</v>
      </c>
      <c r="B63" s="33">
        <f>B61-B62</f>
        <v>-6028498201.0239983</v>
      </c>
      <c r="C63" s="33">
        <f>+C61-C62</f>
        <v>-12074256692.16</v>
      </c>
      <c r="D63" s="33">
        <f>+D61-D62</f>
        <v>-18155090162.559998</v>
      </c>
      <c r="E63" s="34">
        <f>+E61-E62</f>
        <v>-18155090162.559998</v>
      </c>
    </row>
    <row r="64" spans="1:6" ht="15" customHeight="1" x14ac:dyDescent="0.25">
      <c r="A64" s="1"/>
    </row>
    <row r="65" spans="1:6" ht="15" customHeight="1" x14ac:dyDescent="0.25">
      <c r="A65" s="9" t="s">
        <v>47</v>
      </c>
      <c r="B65" s="25"/>
      <c r="C65" s="26"/>
      <c r="D65" s="26"/>
      <c r="E65" s="26"/>
      <c r="F65" s="26"/>
    </row>
  </sheetData>
  <mergeCells count="24">
    <mergeCell ref="A56:E56"/>
    <mergeCell ref="A34:F34"/>
    <mergeCell ref="A35:F35"/>
    <mergeCell ref="A36:F36"/>
    <mergeCell ref="A37:F37"/>
    <mergeCell ref="A38:F38"/>
    <mergeCell ref="A39:F39"/>
    <mergeCell ref="A51:E51"/>
    <mergeCell ref="A52:E52"/>
    <mergeCell ref="A53:E53"/>
    <mergeCell ref="A54:E54"/>
    <mergeCell ref="A55:E55"/>
    <mergeCell ref="A25:E25"/>
    <mergeCell ref="A7:F7"/>
    <mergeCell ref="A2:F2"/>
    <mergeCell ref="A3:F3"/>
    <mergeCell ref="A5:F5"/>
    <mergeCell ref="A6:F6"/>
    <mergeCell ref="A4:F4"/>
    <mergeCell ref="A20:F20"/>
    <mergeCell ref="A21:E21"/>
    <mergeCell ref="A22:E22"/>
    <mergeCell ref="A23:E23"/>
    <mergeCell ref="A24:E24"/>
  </mergeCells>
  <printOptions horizontalCentered="1" verticalCentered="1"/>
  <pageMargins left="0.70866141732283472" right="1.1811023622047245" top="0.31496062992125984" bottom="0.19685039370078741" header="0.31496062992125984" footer="0.31496062992125984"/>
  <pageSetup scale="61" orientation="landscape" r:id="rId1"/>
  <ignoredErrors>
    <ignoredError sqref="C61 E6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zoomScale="80" zoomScaleNormal="80" workbookViewId="0">
      <selection activeCell="A2" sqref="A2:F2"/>
    </sheetView>
  </sheetViews>
  <sheetFormatPr baseColWidth="10" defaultColWidth="11.5703125" defaultRowHeight="15" x14ac:dyDescent="0.25"/>
  <cols>
    <col min="1" max="1" width="72.85546875" style="2" customWidth="1"/>
    <col min="2" max="5" width="17" style="1" bestFit="1" customWidth="1"/>
    <col min="6" max="6" width="14.85546875" style="1" bestFit="1" customWidth="1"/>
    <col min="7" max="16384" width="11.5703125" style="1"/>
  </cols>
  <sheetData>
    <row r="1" spans="1:17" ht="15" customHeight="1" x14ac:dyDescent="0.25"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5" customHeight="1" x14ac:dyDescent="0.25">
      <c r="A2" s="39" t="s">
        <v>36</v>
      </c>
      <c r="B2" s="39"/>
      <c r="C2" s="39"/>
      <c r="D2" s="39"/>
      <c r="E2" s="39"/>
      <c r="F2" s="39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5" customHeight="1" x14ac:dyDescent="0.25">
      <c r="A3" s="39" t="s">
        <v>3</v>
      </c>
      <c r="B3" s="39"/>
      <c r="C3" s="39"/>
      <c r="D3" s="39"/>
      <c r="E3" s="39"/>
      <c r="F3" s="39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5" customHeight="1" x14ac:dyDescent="0.25">
      <c r="A4" s="40" t="s">
        <v>11</v>
      </c>
      <c r="B4" s="40"/>
      <c r="C4" s="40"/>
      <c r="D4" s="40"/>
      <c r="E4" s="40"/>
      <c r="F4" s="40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5" customHeight="1" x14ac:dyDescent="0.25">
      <c r="A5" s="39" t="s">
        <v>54</v>
      </c>
      <c r="B5" s="39"/>
      <c r="C5" s="39"/>
      <c r="D5" s="39"/>
      <c r="E5" s="39"/>
      <c r="F5" s="39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5" customHeight="1" x14ac:dyDescent="0.25">
      <c r="A6" s="39" t="s">
        <v>55</v>
      </c>
      <c r="B6" s="39"/>
      <c r="C6" s="39"/>
      <c r="D6" s="39"/>
      <c r="E6" s="39"/>
      <c r="F6" s="39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5" customHeight="1" x14ac:dyDescent="0.25">
      <c r="A7" s="40" t="s">
        <v>13</v>
      </c>
      <c r="B7" s="40"/>
      <c r="C7" s="40"/>
      <c r="D7" s="40"/>
      <c r="E7" s="40"/>
      <c r="F7" s="40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ht="15" customHeight="1" x14ac:dyDescent="0.25"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ht="15" customHeight="1" thickBot="1" x14ac:dyDescent="0.3">
      <c r="A9" s="7" t="s">
        <v>0</v>
      </c>
      <c r="B9" s="7" t="s">
        <v>1</v>
      </c>
      <c r="C9" s="7" t="s">
        <v>56</v>
      </c>
      <c r="D9" s="7" t="s">
        <v>57</v>
      </c>
      <c r="E9" s="7" t="s">
        <v>58</v>
      </c>
      <c r="F9" s="7" t="s">
        <v>12</v>
      </c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ht="15" customHeight="1" x14ac:dyDescent="0.25">
      <c r="A10" s="10" t="s">
        <v>10</v>
      </c>
      <c r="B10" s="2"/>
      <c r="C10" s="2"/>
      <c r="D10" s="2"/>
      <c r="E10" s="2"/>
      <c r="F10" s="2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15" customHeight="1" x14ac:dyDescent="0.25">
      <c r="A11" s="11" t="s">
        <v>5</v>
      </c>
      <c r="B11" s="27" t="s">
        <v>2</v>
      </c>
      <c r="C11" s="36">
        <v>165893</v>
      </c>
      <c r="D11" s="36">
        <v>167486</v>
      </c>
      <c r="E11" s="36">
        <v>168916</v>
      </c>
      <c r="F11" s="36">
        <f>+AVERAGE(C11:E11)</f>
        <v>167431.66666666666</v>
      </c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ht="15" customHeight="1" x14ac:dyDescent="0.25">
      <c r="A12" s="11" t="s">
        <v>6</v>
      </c>
      <c r="B12" s="27" t="s">
        <v>2</v>
      </c>
      <c r="C12" s="36">
        <v>8261</v>
      </c>
      <c r="D12" s="36">
        <v>8321</v>
      </c>
      <c r="E12" s="36">
        <v>8367</v>
      </c>
      <c r="F12" s="36">
        <f>+AVERAGE(C12:E12)</f>
        <v>8316.3333333333339</v>
      </c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15" customHeight="1" x14ac:dyDescent="0.25">
      <c r="A13" s="11" t="s">
        <v>7</v>
      </c>
      <c r="B13" s="27" t="s">
        <v>2</v>
      </c>
      <c r="C13" s="36">
        <v>8566</v>
      </c>
      <c r="D13" s="36">
        <v>8695</v>
      </c>
      <c r="E13" s="36">
        <v>8755</v>
      </c>
      <c r="F13" s="36">
        <f>+AVERAGE(C13:E13)</f>
        <v>8672</v>
      </c>
      <c r="J13" s="5"/>
      <c r="K13" s="5"/>
      <c r="L13" s="5"/>
      <c r="M13" s="5"/>
    </row>
    <row r="14" spans="1:17" ht="15" customHeight="1" x14ac:dyDescent="0.25">
      <c r="A14" s="11" t="s">
        <v>8</v>
      </c>
      <c r="B14" s="27" t="s">
        <v>2</v>
      </c>
      <c r="C14" s="36">
        <v>103435</v>
      </c>
      <c r="D14" s="36">
        <v>104272</v>
      </c>
      <c r="E14" s="36">
        <v>104919</v>
      </c>
      <c r="F14" s="36">
        <f>+AVERAGE(C14:E14)</f>
        <v>104208.66666666667</v>
      </c>
      <c r="J14" s="5"/>
      <c r="K14" s="5"/>
      <c r="L14" s="5"/>
      <c r="M14" s="5"/>
    </row>
    <row r="15" spans="1:17" ht="15" customHeight="1" x14ac:dyDescent="0.25">
      <c r="A15" s="11" t="s">
        <v>9</v>
      </c>
      <c r="B15" s="27" t="s">
        <v>2</v>
      </c>
      <c r="C15" s="37">
        <v>2226</v>
      </c>
      <c r="D15" s="37">
        <v>2164</v>
      </c>
      <c r="E15" s="37">
        <v>2141</v>
      </c>
      <c r="F15" s="37">
        <f>+AVERAGE(C15:E15)</f>
        <v>2177</v>
      </c>
      <c r="J15" s="6"/>
      <c r="K15" s="6"/>
      <c r="L15" s="6"/>
      <c r="M15" s="6"/>
    </row>
    <row r="16" spans="1:17" ht="15" customHeight="1" thickBot="1" x14ac:dyDescent="0.3">
      <c r="A16" s="8" t="s">
        <v>4</v>
      </c>
      <c r="B16" s="28"/>
      <c r="C16" s="35">
        <f>+SUM(C11:C15)</f>
        <v>288381</v>
      </c>
      <c r="D16" s="35">
        <f>+SUM(D11:D15)</f>
        <v>290938</v>
      </c>
      <c r="E16" s="35">
        <f>+SUM(E11:E15)</f>
        <v>293098</v>
      </c>
      <c r="F16" s="35">
        <f>+(C16+D16+E16)/3</f>
        <v>290805.66666666669</v>
      </c>
    </row>
    <row r="17" spans="1:7" ht="12.75" customHeight="1" thickTop="1" x14ac:dyDescent="0.25">
      <c r="A17" s="3"/>
      <c r="B17" s="3"/>
      <c r="C17" s="3"/>
      <c r="D17" s="3"/>
      <c r="E17" s="3"/>
      <c r="F17" s="3"/>
    </row>
    <row r="18" spans="1:7" ht="15" customHeight="1" x14ac:dyDescent="0.25">
      <c r="A18" s="2" t="s">
        <v>30</v>
      </c>
      <c r="F18" s="3"/>
    </row>
    <row r="19" spans="1:7" ht="15" customHeight="1" x14ac:dyDescent="0.25">
      <c r="A19" s="1"/>
      <c r="G19" s="3"/>
    </row>
    <row r="20" spans="1:7" ht="15" customHeight="1" x14ac:dyDescent="0.25">
      <c r="A20" s="39" t="s">
        <v>15</v>
      </c>
      <c r="B20" s="39"/>
      <c r="C20" s="39"/>
      <c r="D20" s="39"/>
      <c r="E20" s="39"/>
      <c r="F20" s="39"/>
    </row>
    <row r="21" spans="1:7" ht="15" customHeight="1" x14ac:dyDescent="0.25">
      <c r="A21" s="39" t="s">
        <v>51</v>
      </c>
      <c r="B21" s="39"/>
      <c r="C21" s="39"/>
      <c r="D21" s="39"/>
      <c r="E21" s="39"/>
      <c r="F21" s="12"/>
    </row>
    <row r="22" spans="1:7" ht="15" customHeight="1" x14ac:dyDescent="0.25">
      <c r="A22" s="39" t="s">
        <v>31</v>
      </c>
      <c r="B22" s="39"/>
      <c r="C22" s="39"/>
      <c r="D22" s="39"/>
      <c r="E22" s="39"/>
      <c r="F22" s="12"/>
    </row>
    <row r="23" spans="1:7" ht="15" customHeight="1" x14ac:dyDescent="0.25">
      <c r="A23" s="39" t="s">
        <v>32</v>
      </c>
      <c r="B23" s="39"/>
      <c r="C23" s="39"/>
      <c r="D23" s="39"/>
      <c r="E23" s="39"/>
      <c r="F23" s="12"/>
    </row>
    <row r="24" spans="1:7" ht="15" customHeight="1" x14ac:dyDescent="0.25">
      <c r="A24" s="39" t="s">
        <v>33</v>
      </c>
      <c r="B24" s="39"/>
      <c r="C24" s="39"/>
      <c r="D24" s="39"/>
      <c r="E24" s="39"/>
      <c r="F24" s="12"/>
    </row>
    <row r="25" spans="1:7" ht="15" customHeight="1" x14ac:dyDescent="0.25">
      <c r="A25" s="39" t="s">
        <v>34</v>
      </c>
      <c r="B25" s="39"/>
      <c r="C25" s="39"/>
      <c r="D25" s="39"/>
      <c r="E25" s="39"/>
      <c r="F25" s="12"/>
    </row>
    <row r="26" spans="1:7" ht="15" customHeight="1" x14ac:dyDescent="0.25">
      <c r="A26" s="13"/>
      <c r="B26" s="13"/>
      <c r="C26" s="14"/>
      <c r="D26" s="14"/>
      <c r="E26" s="14"/>
      <c r="F26" s="14"/>
    </row>
    <row r="27" spans="1:7" ht="15" customHeight="1" thickBot="1" x14ac:dyDescent="0.3">
      <c r="A27" s="7" t="s">
        <v>0</v>
      </c>
      <c r="B27" s="7" t="s">
        <v>56</v>
      </c>
      <c r="C27" s="7" t="s">
        <v>57</v>
      </c>
      <c r="D27" s="7" t="s">
        <v>58</v>
      </c>
      <c r="E27" s="7" t="s">
        <v>59</v>
      </c>
    </row>
    <row r="28" spans="1:7" ht="15" customHeight="1" x14ac:dyDescent="0.25">
      <c r="A28" s="11" t="s">
        <v>60</v>
      </c>
      <c r="B28" s="30">
        <v>6131394662.8479977</v>
      </c>
      <c r="C28" s="30">
        <v>6190271840.895997</v>
      </c>
      <c r="D28" s="30">
        <v>0</v>
      </c>
      <c r="E28" s="30">
        <f>B28+C28+D28</f>
        <v>12321666503.743996</v>
      </c>
    </row>
    <row r="29" spans="1:7" ht="15" customHeight="1" x14ac:dyDescent="0.25">
      <c r="A29" s="15"/>
      <c r="B29" s="30"/>
      <c r="C29" s="30"/>
      <c r="D29" s="30"/>
      <c r="E29" s="31"/>
    </row>
    <row r="30" spans="1:7" ht="15" customHeight="1" x14ac:dyDescent="0.25">
      <c r="A30" s="15"/>
      <c r="B30" s="30"/>
      <c r="C30" s="30"/>
      <c r="D30" s="30"/>
      <c r="E30" s="31"/>
    </row>
    <row r="31" spans="1:7" ht="15" customHeight="1" thickBot="1" x14ac:dyDescent="0.3">
      <c r="A31" s="8" t="s">
        <v>35</v>
      </c>
      <c r="B31" s="29">
        <f>+B28</f>
        <v>6131394662.8479977</v>
      </c>
      <c r="C31" s="29">
        <f>+C28</f>
        <v>6190271840.895997</v>
      </c>
      <c r="D31" s="29">
        <f>+D28</f>
        <v>0</v>
      </c>
      <c r="E31" s="29">
        <f>+E28+E29+E30</f>
        <v>12321666503.743996</v>
      </c>
    </row>
    <row r="32" spans="1:7" ht="15.75" thickTop="1" x14ac:dyDescent="0.25">
      <c r="A32" s="38" t="s">
        <v>61</v>
      </c>
      <c r="B32" s="16"/>
      <c r="C32" s="16"/>
      <c r="D32" s="16"/>
      <c r="E32" s="16"/>
      <c r="F32" s="16"/>
    </row>
    <row r="33" spans="1:6" x14ac:dyDescent="0.25">
      <c r="A33" s="38" t="s">
        <v>62</v>
      </c>
      <c r="B33" s="16"/>
      <c r="C33" s="16"/>
      <c r="D33" s="16"/>
      <c r="E33" s="16"/>
      <c r="F33" s="16"/>
    </row>
    <row r="34" spans="1:6" ht="15" customHeight="1" x14ac:dyDescent="0.25">
      <c r="A34" s="17"/>
      <c r="B34" s="18"/>
      <c r="C34" s="18"/>
      <c r="D34" s="18"/>
      <c r="E34" s="18"/>
      <c r="F34" s="18"/>
    </row>
    <row r="35" spans="1:6" ht="15" customHeight="1" x14ac:dyDescent="0.25">
      <c r="A35" s="39" t="s">
        <v>37</v>
      </c>
      <c r="B35" s="39"/>
      <c r="C35" s="39"/>
      <c r="D35" s="39"/>
      <c r="E35" s="39"/>
      <c r="F35" s="39"/>
    </row>
    <row r="36" spans="1:6" ht="15" customHeight="1" x14ac:dyDescent="0.25">
      <c r="A36" s="39" t="s">
        <v>52</v>
      </c>
      <c r="B36" s="39"/>
      <c r="C36" s="39"/>
      <c r="D36" s="39"/>
      <c r="E36" s="39"/>
      <c r="F36" s="39"/>
    </row>
    <row r="37" spans="1:6" ht="15" customHeight="1" x14ac:dyDescent="0.25">
      <c r="A37" s="39" t="s">
        <v>31</v>
      </c>
      <c r="B37" s="39"/>
      <c r="C37" s="39"/>
      <c r="D37" s="39"/>
      <c r="E37" s="39"/>
      <c r="F37" s="39"/>
    </row>
    <row r="38" spans="1:6" ht="15" customHeight="1" x14ac:dyDescent="0.25">
      <c r="A38" s="39" t="s">
        <v>32</v>
      </c>
      <c r="B38" s="39"/>
      <c r="C38" s="39"/>
      <c r="D38" s="39"/>
      <c r="E38" s="39"/>
      <c r="F38" s="39"/>
    </row>
    <row r="39" spans="1:6" ht="15" customHeight="1" x14ac:dyDescent="0.25">
      <c r="A39" s="39" t="s">
        <v>33</v>
      </c>
      <c r="B39" s="39"/>
      <c r="C39" s="39"/>
      <c r="D39" s="39"/>
      <c r="E39" s="39"/>
      <c r="F39" s="39"/>
    </row>
    <row r="40" spans="1:6" ht="15" customHeight="1" x14ac:dyDescent="0.25">
      <c r="A40" s="39" t="s">
        <v>34</v>
      </c>
      <c r="B40" s="39"/>
      <c r="C40" s="39"/>
      <c r="D40" s="39"/>
      <c r="E40" s="39"/>
      <c r="F40" s="39"/>
    </row>
    <row r="41" spans="1:6" ht="15" customHeight="1" x14ac:dyDescent="0.25">
      <c r="A41" s="19"/>
      <c r="B41" s="20"/>
      <c r="C41" s="14"/>
      <c r="D41" s="14"/>
      <c r="E41" s="14"/>
      <c r="F41" s="14"/>
    </row>
    <row r="42" spans="1:6" ht="18" thickBot="1" x14ac:dyDescent="0.3">
      <c r="A42" s="7" t="s">
        <v>49</v>
      </c>
      <c r="B42" s="7" t="s">
        <v>56</v>
      </c>
      <c r="C42" s="7" t="s">
        <v>57</v>
      </c>
      <c r="D42" s="7" t="s">
        <v>58</v>
      </c>
      <c r="E42" s="7" t="s">
        <v>59</v>
      </c>
    </row>
    <row r="43" spans="1:6" ht="15" customHeight="1" x14ac:dyDescent="0.25">
      <c r="A43" s="15" t="s">
        <v>22</v>
      </c>
      <c r="B43" s="30">
        <v>4023733305.2598481</v>
      </c>
      <c r="C43" s="30">
        <v>4062371506.722712</v>
      </c>
      <c r="D43" s="30">
        <v>0</v>
      </c>
      <c r="E43" s="31">
        <f>B43+C43+D43</f>
        <v>8086104811.9825602</v>
      </c>
    </row>
    <row r="44" spans="1:6" ht="15" customHeight="1" x14ac:dyDescent="0.25">
      <c r="A44" s="15" t="s">
        <v>23</v>
      </c>
      <c r="B44" s="30">
        <v>629597637.55988884</v>
      </c>
      <c r="C44" s="30">
        <v>635643396.19125295</v>
      </c>
      <c r="D44" s="30">
        <v>0</v>
      </c>
      <c r="E44" s="31">
        <f>B44+C44+D44</f>
        <v>1265241033.7511418</v>
      </c>
    </row>
    <row r="45" spans="1:6" ht="15" customHeight="1" x14ac:dyDescent="0.25">
      <c r="A45" s="21" t="s">
        <v>24</v>
      </c>
      <c r="B45" s="30">
        <v>1325543014.789547</v>
      </c>
      <c r="C45" s="30">
        <v>1338271641.2087431</v>
      </c>
      <c r="D45" s="30">
        <v>0</v>
      </c>
      <c r="E45" s="31">
        <f>B45+C45+D45</f>
        <v>2663814655.9982901</v>
      </c>
    </row>
    <row r="46" spans="1:6" ht="15" customHeight="1" x14ac:dyDescent="0.25">
      <c r="A46" s="15" t="s">
        <v>25</v>
      </c>
      <c r="B46" s="30">
        <v>128008381.44763924</v>
      </c>
      <c r="C46" s="30">
        <v>129237591.5508147</v>
      </c>
      <c r="D46" s="30">
        <v>0</v>
      </c>
      <c r="E46" s="31">
        <f>B46+C46+D46</f>
        <v>257245972.99845394</v>
      </c>
    </row>
    <row r="47" spans="1:6" ht="15" customHeight="1" x14ac:dyDescent="0.25">
      <c r="A47" s="15" t="s">
        <v>26</v>
      </c>
      <c r="B47" s="30">
        <v>24512323.791074838</v>
      </c>
      <c r="C47" s="30">
        <v>24747705.222474486</v>
      </c>
      <c r="D47" s="30">
        <v>0</v>
      </c>
      <c r="E47" s="31">
        <f>B47+C47+D47</f>
        <v>49260029.013549328</v>
      </c>
    </row>
    <row r="48" spans="1:6" ht="15" customHeight="1" thickBot="1" x14ac:dyDescent="0.3">
      <c r="A48" s="8" t="s">
        <v>20</v>
      </c>
      <c r="B48" s="29">
        <f t="shared" ref="B48:E48" si="0">SUM(B43:B47)</f>
        <v>6131394662.8479977</v>
      </c>
      <c r="C48" s="29">
        <f t="shared" si="0"/>
        <v>6190271840.895997</v>
      </c>
      <c r="D48" s="29">
        <f t="shared" si="0"/>
        <v>0</v>
      </c>
      <c r="E48" s="29">
        <f t="shared" si="0"/>
        <v>12321666503.743994</v>
      </c>
    </row>
    <row r="49" spans="1:6" ht="15" customHeight="1" thickTop="1" x14ac:dyDescent="0.25">
      <c r="A49" s="9" t="s">
        <v>39</v>
      </c>
      <c r="B49" s="16"/>
      <c r="C49" s="16"/>
      <c r="D49" s="16"/>
      <c r="E49" s="16"/>
      <c r="F49" s="16"/>
    </row>
    <row r="50" spans="1:6" ht="15" customHeight="1" x14ac:dyDescent="0.25">
      <c r="A50" s="22" t="s">
        <v>50</v>
      </c>
      <c r="B50" s="23"/>
      <c r="C50" s="23"/>
      <c r="D50" s="23"/>
      <c r="E50" s="23"/>
      <c r="F50" s="23"/>
    </row>
    <row r="51" spans="1:6" ht="15" customHeight="1" x14ac:dyDescent="0.25"/>
    <row r="52" spans="1:6" ht="15" customHeight="1" x14ac:dyDescent="0.25">
      <c r="A52" s="39" t="s">
        <v>40</v>
      </c>
      <c r="B52" s="39"/>
      <c r="C52" s="39"/>
      <c r="D52" s="39"/>
      <c r="E52" s="39"/>
      <c r="F52" s="12"/>
    </row>
    <row r="53" spans="1:6" ht="15" customHeight="1" x14ac:dyDescent="0.25">
      <c r="A53" s="39" t="s">
        <v>53</v>
      </c>
      <c r="B53" s="39"/>
      <c r="C53" s="39"/>
      <c r="D53" s="39"/>
      <c r="E53" s="39"/>
      <c r="F53" s="12"/>
    </row>
    <row r="54" spans="1:6" ht="15" customHeight="1" x14ac:dyDescent="0.25">
      <c r="A54" s="39" t="s">
        <v>31</v>
      </c>
      <c r="B54" s="39"/>
      <c r="C54" s="39"/>
      <c r="D54" s="39"/>
      <c r="E54" s="39"/>
      <c r="F54" s="12"/>
    </row>
    <row r="55" spans="1:6" ht="15" customHeight="1" x14ac:dyDescent="0.25">
      <c r="A55" s="39" t="s">
        <v>32</v>
      </c>
      <c r="B55" s="39"/>
      <c r="C55" s="39"/>
      <c r="D55" s="39"/>
      <c r="E55" s="39"/>
      <c r="F55" s="12"/>
    </row>
    <row r="56" spans="1:6" ht="15" customHeight="1" x14ac:dyDescent="0.25">
      <c r="A56" s="39" t="s">
        <v>33</v>
      </c>
      <c r="B56" s="39"/>
      <c r="C56" s="39"/>
      <c r="D56" s="39"/>
      <c r="E56" s="39"/>
      <c r="F56" s="12"/>
    </row>
    <row r="57" spans="1:6" ht="15" customHeight="1" x14ac:dyDescent="0.25">
      <c r="A57" s="39" t="s">
        <v>34</v>
      </c>
      <c r="B57" s="39"/>
      <c r="C57" s="39"/>
      <c r="D57" s="39"/>
      <c r="E57" s="39"/>
      <c r="F57" s="12"/>
    </row>
    <row r="58" spans="1:6" ht="15" customHeight="1" x14ac:dyDescent="0.25">
      <c r="A58" s="13"/>
      <c r="B58" s="13"/>
      <c r="C58" s="14"/>
      <c r="D58" s="14"/>
      <c r="E58" s="14"/>
      <c r="F58" s="14"/>
    </row>
    <row r="59" spans="1:6" ht="15" customHeight="1" thickBot="1" x14ac:dyDescent="0.3">
      <c r="A59" s="7" t="s">
        <v>41</v>
      </c>
      <c r="B59" s="7" t="s">
        <v>56</v>
      </c>
      <c r="C59" s="7" t="s">
        <v>57</v>
      </c>
      <c r="D59" s="7" t="s">
        <v>58</v>
      </c>
      <c r="E59" s="7" t="s">
        <v>59</v>
      </c>
    </row>
    <row r="60" spans="1:6" ht="15" customHeight="1" x14ac:dyDescent="0.25">
      <c r="A60" s="15" t="s">
        <v>42</v>
      </c>
      <c r="B60" s="30">
        <v>-18155090162.559998</v>
      </c>
      <c r="C60" s="30">
        <f>B64</f>
        <v>-6131394662.8079967</v>
      </c>
      <c r="D60" s="30">
        <f>C64</f>
        <v>-12321666503.703995</v>
      </c>
      <c r="E60" s="32">
        <f>B60</f>
        <v>-18155090162.559998</v>
      </c>
    </row>
    <row r="61" spans="1:6" ht="15" customHeight="1" x14ac:dyDescent="0.25">
      <c r="A61" s="15" t="s">
        <v>43</v>
      </c>
      <c r="B61" s="30">
        <v>18155090162.599998</v>
      </c>
      <c r="C61" s="30">
        <v>0</v>
      </c>
      <c r="D61" s="30">
        <v>0</v>
      </c>
      <c r="E61" s="32">
        <f>+B61+C61+D61</f>
        <v>18155090162.599998</v>
      </c>
    </row>
    <row r="62" spans="1:6" ht="15" customHeight="1" x14ac:dyDescent="0.25">
      <c r="A62" s="15" t="s">
        <v>44</v>
      </c>
      <c r="B62" s="30">
        <f>+B60+B61</f>
        <v>4.000091552734375E-2</v>
      </c>
      <c r="C62" s="30">
        <f>C60+C61</f>
        <v>-6131394662.8079967</v>
      </c>
      <c r="D62" s="30">
        <f>+D60+D61</f>
        <v>-12321666503.703995</v>
      </c>
      <c r="E62" s="32">
        <f>+E60+E61</f>
        <v>4.000091552734375E-2</v>
      </c>
    </row>
    <row r="63" spans="1:6" ht="15" customHeight="1" x14ac:dyDescent="0.25">
      <c r="A63" s="15" t="s">
        <v>45</v>
      </c>
      <c r="B63" s="30">
        <f>B48</f>
        <v>6131394662.8479977</v>
      </c>
      <c r="C63" s="30">
        <f>C48</f>
        <v>6190271840.895997</v>
      </c>
      <c r="D63" s="30">
        <f>+D48</f>
        <v>0</v>
      </c>
      <c r="E63" s="32">
        <f>+B63+C63+D63</f>
        <v>12321666503.743996</v>
      </c>
    </row>
    <row r="64" spans="1:6" ht="15" customHeight="1" x14ac:dyDescent="0.25">
      <c r="A64" s="24" t="s">
        <v>46</v>
      </c>
      <c r="B64" s="33">
        <f>B62-B63</f>
        <v>-6131394662.8079967</v>
      </c>
      <c r="C64" s="33">
        <f>+C62-C63</f>
        <v>-12321666503.703995</v>
      </c>
      <c r="D64" s="33">
        <f>+D62-D63</f>
        <v>-12321666503.703995</v>
      </c>
      <c r="E64" s="34">
        <f>+E62-E63</f>
        <v>-12321666503.703995</v>
      </c>
    </row>
    <row r="65" spans="1:6" ht="15" customHeight="1" x14ac:dyDescent="0.25">
      <c r="A65" s="1"/>
    </row>
    <row r="66" spans="1:6" ht="15" customHeight="1" x14ac:dyDescent="0.25">
      <c r="A66" s="9" t="s">
        <v>63</v>
      </c>
      <c r="B66" s="25"/>
      <c r="C66" s="26"/>
      <c r="D66" s="26"/>
      <c r="E66" s="26"/>
      <c r="F66" s="26"/>
    </row>
    <row r="67" spans="1:6" ht="15" customHeight="1" x14ac:dyDescent="0.25"/>
    <row r="68" spans="1:6" ht="15" customHeight="1" x14ac:dyDescent="0.25"/>
    <row r="69" spans="1:6" ht="15" customHeight="1" x14ac:dyDescent="0.25"/>
    <row r="70" spans="1:6" ht="15" customHeight="1" x14ac:dyDescent="0.25"/>
    <row r="71" spans="1:6" ht="15" customHeight="1" x14ac:dyDescent="0.25"/>
    <row r="72" spans="1:6" ht="15" customHeight="1" x14ac:dyDescent="0.25"/>
    <row r="73" spans="1:6" ht="15" customHeight="1" x14ac:dyDescent="0.25"/>
    <row r="74" spans="1:6" ht="15" customHeight="1" x14ac:dyDescent="0.25"/>
    <row r="75" spans="1:6" ht="15" customHeight="1" x14ac:dyDescent="0.25"/>
  </sheetData>
  <mergeCells count="24">
    <mergeCell ref="A57:E57"/>
    <mergeCell ref="A35:F35"/>
    <mergeCell ref="A36:F36"/>
    <mergeCell ref="A37:F37"/>
    <mergeCell ref="A38:F38"/>
    <mergeCell ref="A39:F39"/>
    <mergeCell ref="A40:F40"/>
    <mergeCell ref="A52:E52"/>
    <mergeCell ref="A53:E53"/>
    <mergeCell ref="A54:E54"/>
    <mergeCell ref="A55:E55"/>
    <mergeCell ref="A56:E56"/>
    <mergeCell ref="A25:E25"/>
    <mergeCell ref="A2:F2"/>
    <mergeCell ref="A3:F3"/>
    <mergeCell ref="A4:F4"/>
    <mergeCell ref="A5:F5"/>
    <mergeCell ref="A6:F6"/>
    <mergeCell ref="A7:F7"/>
    <mergeCell ref="A20:F20"/>
    <mergeCell ref="A21:E21"/>
    <mergeCell ref="A22:E22"/>
    <mergeCell ref="A23:E23"/>
    <mergeCell ref="A24:E24"/>
  </mergeCells>
  <pageMargins left="0.7" right="0.7" top="0.75" bottom="0.75" header="0.3" footer="0.3"/>
  <pageSetup orientation="portrait" horizontalDpi="300" verticalDpi="300" r:id="rId1"/>
  <ignoredErrors>
    <ignoredError sqref="E62 C6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zoomScale="80" zoomScaleNormal="80" workbookViewId="0">
      <selection activeCell="A2" sqref="A2:F2"/>
    </sheetView>
  </sheetViews>
  <sheetFormatPr baseColWidth="10" defaultColWidth="11.5703125" defaultRowHeight="15" x14ac:dyDescent="0.25"/>
  <cols>
    <col min="1" max="1" width="72.85546875" style="2" customWidth="1"/>
    <col min="2" max="5" width="17" style="1" bestFit="1" customWidth="1"/>
    <col min="6" max="6" width="14.85546875" style="1" bestFit="1" customWidth="1"/>
    <col min="7" max="16384" width="11.5703125" style="1"/>
  </cols>
  <sheetData>
    <row r="1" spans="1:17" ht="15" customHeight="1" x14ac:dyDescent="0.25"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5" customHeight="1" x14ac:dyDescent="0.25">
      <c r="A2" s="39" t="s">
        <v>36</v>
      </c>
      <c r="B2" s="39"/>
      <c r="C2" s="39"/>
      <c r="D2" s="39"/>
      <c r="E2" s="39"/>
      <c r="F2" s="39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5" customHeight="1" x14ac:dyDescent="0.25">
      <c r="A3" s="39" t="s">
        <v>3</v>
      </c>
      <c r="B3" s="39"/>
      <c r="C3" s="39"/>
      <c r="D3" s="39"/>
      <c r="E3" s="39"/>
      <c r="F3" s="39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5" customHeight="1" x14ac:dyDescent="0.25">
      <c r="A4" s="40" t="s">
        <v>11</v>
      </c>
      <c r="B4" s="40"/>
      <c r="C4" s="40"/>
      <c r="D4" s="40"/>
      <c r="E4" s="40"/>
      <c r="F4" s="40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5" customHeight="1" x14ac:dyDescent="0.25">
      <c r="A5" s="39" t="s">
        <v>54</v>
      </c>
      <c r="B5" s="39"/>
      <c r="C5" s="39"/>
      <c r="D5" s="39"/>
      <c r="E5" s="39"/>
      <c r="F5" s="39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5" customHeight="1" x14ac:dyDescent="0.25">
      <c r="A6" s="39" t="s">
        <v>64</v>
      </c>
      <c r="B6" s="39"/>
      <c r="C6" s="39"/>
      <c r="D6" s="39"/>
      <c r="E6" s="39"/>
      <c r="F6" s="39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5" customHeight="1" x14ac:dyDescent="0.25">
      <c r="A7" s="40" t="s">
        <v>13</v>
      </c>
      <c r="B7" s="40"/>
      <c r="C7" s="40"/>
      <c r="D7" s="40"/>
      <c r="E7" s="40"/>
      <c r="F7" s="40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ht="15" customHeight="1" x14ac:dyDescent="0.25"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ht="15" customHeight="1" thickBot="1" x14ac:dyDescent="0.3">
      <c r="A9" s="7" t="s">
        <v>0</v>
      </c>
      <c r="B9" s="7" t="s">
        <v>1</v>
      </c>
      <c r="C9" s="7" t="s">
        <v>65</v>
      </c>
      <c r="D9" s="7" t="s">
        <v>66</v>
      </c>
      <c r="E9" s="7" t="s">
        <v>67</v>
      </c>
      <c r="F9" s="7" t="s">
        <v>12</v>
      </c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ht="15" customHeight="1" x14ac:dyDescent="0.25">
      <c r="A10" s="10" t="s">
        <v>10</v>
      </c>
      <c r="B10" s="2"/>
      <c r="C10" s="2"/>
      <c r="D10" s="2"/>
      <c r="E10" s="2"/>
      <c r="F10" s="2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15" customHeight="1" x14ac:dyDescent="0.25">
      <c r="A11" s="11" t="s">
        <v>5</v>
      </c>
      <c r="B11" s="27" t="s">
        <v>2</v>
      </c>
      <c r="C11" s="36">
        <v>169869</v>
      </c>
      <c r="D11" s="36">
        <v>171030</v>
      </c>
      <c r="E11" s="36">
        <v>172546</v>
      </c>
      <c r="F11" s="36">
        <f>+AVERAGE(C11:E11)</f>
        <v>171148.33333333334</v>
      </c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ht="15" customHeight="1" x14ac:dyDescent="0.25">
      <c r="A12" s="11" t="s">
        <v>6</v>
      </c>
      <c r="B12" s="27" t="s">
        <v>2</v>
      </c>
      <c r="C12" s="36">
        <v>8438</v>
      </c>
      <c r="D12" s="36">
        <v>8483</v>
      </c>
      <c r="E12" s="36">
        <v>8523</v>
      </c>
      <c r="F12" s="36">
        <f>+AVERAGE(C12:E12)</f>
        <v>8481.3333333333339</v>
      </c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15" customHeight="1" x14ac:dyDescent="0.25">
      <c r="A13" s="11" t="s">
        <v>7</v>
      </c>
      <c r="B13" s="27" t="s">
        <v>2</v>
      </c>
      <c r="C13" s="36">
        <v>8847</v>
      </c>
      <c r="D13" s="36">
        <v>8925</v>
      </c>
      <c r="E13" s="36">
        <v>8996</v>
      </c>
      <c r="F13" s="36">
        <f>+AVERAGE(C13:E13)</f>
        <v>8922.6666666666661</v>
      </c>
      <c r="J13" s="5"/>
      <c r="K13" s="5"/>
      <c r="L13" s="5"/>
      <c r="M13" s="5"/>
    </row>
    <row r="14" spans="1:17" ht="15" customHeight="1" x14ac:dyDescent="0.25">
      <c r="A14" s="11" t="s">
        <v>8</v>
      </c>
      <c r="B14" s="27" t="s">
        <v>2</v>
      </c>
      <c r="C14" s="36">
        <v>105196</v>
      </c>
      <c r="D14" s="36">
        <v>105780</v>
      </c>
      <c r="E14" s="36">
        <v>106248</v>
      </c>
      <c r="F14" s="36">
        <f>+AVERAGE(C14:E14)</f>
        <v>105741.33333333333</v>
      </c>
      <c r="J14" s="5"/>
      <c r="K14" s="5"/>
      <c r="L14" s="5"/>
      <c r="M14" s="5"/>
    </row>
    <row r="15" spans="1:17" ht="15" customHeight="1" x14ac:dyDescent="0.25">
      <c r="A15" s="11" t="s">
        <v>9</v>
      </c>
      <c r="B15" s="27" t="s">
        <v>2</v>
      </c>
      <c r="C15" s="37">
        <v>2110</v>
      </c>
      <c r="D15" s="37">
        <v>2093</v>
      </c>
      <c r="E15" s="37">
        <v>2086</v>
      </c>
      <c r="F15" s="37">
        <f>+AVERAGE(C15:E15)</f>
        <v>2096.3333333333335</v>
      </c>
      <c r="J15" s="6"/>
      <c r="K15" s="6"/>
      <c r="L15" s="6"/>
      <c r="M15" s="6"/>
    </row>
    <row r="16" spans="1:17" ht="15" customHeight="1" thickBot="1" x14ac:dyDescent="0.3">
      <c r="A16" s="8" t="s">
        <v>4</v>
      </c>
      <c r="B16" s="28"/>
      <c r="C16" s="35">
        <f>+SUM(C11:C15)</f>
        <v>294460</v>
      </c>
      <c r="D16" s="35">
        <f>+SUM(D11:D15)</f>
        <v>296311</v>
      </c>
      <c r="E16" s="35">
        <f>+SUM(E11:E15)</f>
        <v>298399</v>
      </c>
      <c r="F16" s="35">
        <f>+(C16+D16+E16)/3</f>
        <v>296390</v>
      </c>
    </row>
    <row r="17" spans="1:7" ht="12.75" customHeight="1" thickTop="1" x14ac:dyDescent="0.25">
      <c r="A17" s="3"/>
      <c r="B17" s="3"/>
      <c r="C17" s="3"/>
      <c r="D17" s="3"/>
      <c r="E17" s="3"/>
      <c r="F17" s="3"/>
    </row>
    <row r="18" spans="1:7" ht="15" customHeight="1" x14ac:dyDescent="0.25">
      <c r="A18" s="2" t="s">
        <v>68</v>
      </c>
      <c r="F18" s="3"/>
    </row>
    <row r="19" spans="1:7" ht="15" customHeight="1" x14ac:dyDescent="0.25">
      <c r="A19" s="1"/>
      <c r="G19" s="3"/>
    </row>
    <row r="20" spans="1:7" ht="15" customHeight="1" x14ac:dyDescent="0.25">
      <c r="A20" s="39" t="s">
        <v>15</v>
      </c>
      <c r="B20" s="39"/>
      <c r="C20" s="39"/>
      <c r="D20" s="39"/>
      <c r="E20" s="39"/>
      <c r="F20" s="39"/>
    </row>
    <row r="21" spans="1:7" ht="15" customHeight="1" x14ac:dyDescent="0.25">
      <c r="A21" s="39" t="s">
        <v>51</v>
      </c>
      <c r="B21" s="39"/>
      <c r="C21" s="39"/>
      <c r="D21" s="39"/>
      <c r="E21" s="39"/>
      <c r="F21" s="12"/>
    </row>
    <row r="22" spans="1:7" ht="15" customHeight="1" x14ac:dyDescent="0.25">
      <c r="A22" s="39" t="s">
        <v>31</v>
      </c>
      <c r="B22" s="39"/>
      <c r="C22" s="39"/>
      <c r="D22" s="39"/>
      <c r="E22" s="39"/>
      <c r="F22" s="12"/>
    </row>
    <row r="23" spans="1:7" ht="15" customHeight="1" x14ac:dyDescent="0.25">
      <c r="A23" s="39" t="s">
        <v>32</v>
      </c>
      <c r="B23" s="39"/>
      <c r="C23" s="39"/>
      <c r="D23" s="39"/>
      <c r="E23" s="39"/>
      <c r="F23" s="12"/>
    </row>
    <row r="24" spans="1:7" ht="15" customHeight="1" x14ac:dyDescent="0.25">
      <c r="A24" s="39" t="s">
        <v>33</v>
      </c>
      <c r="B24" s="39"/>
      <c r="C24" s="39"/>
      <c r="D24" s="39"/>
      <c r="E24" s="39"/>
      <c r="F24" s="12"/>
    </row>
    <row r="25" spans="1:7" ht="15" customHeight="1" x14ac:dyDescent="0.25">
      <c r="A25" s="39" t="s">
        <v>34</v>
      </c>
      <c r="B25" s="39"/>
      <c r="C25" s="39"/>
      <c r="D25" s="39"/>
      <c r="E25" s="39"/>
      <c r="F25" s="12"/>
    </row>
    <row r="26" spans="1:7" ht="15" customHeight="1" x14ac:dyDescent="0.25">
      <c r="A26" s="13"/>
      <c r="B26" s="13"/>
      <c r="C26" s="14"/>
      <c r="D26" s="14"/>
      <c r="E26" s="14"/>
      <c r="F26" s="14"/>
    </row>
    <row r="27" spans="1:7" ht="15" customHeight="1" thickBot="1" x14ac:dyDescent="0.3">
      <c r="A27" s="7" t="s">
        <v>0</v>
      </c>
      <c r="B27" s="7" t="s">
        <v>65</v>
      </c>
      <c r="C27" s="7" t="s">
        <v>66</v>
      </c>
      <c r="D27" s="7" t="s">
        <v>67</v>
      </c>
      <c r="E27" s="7" t="s">
        <v>69</v>
      </c>
    </row>
    <row r="28" spans="1:7" ht="15" customHeight="1" x14ac:dyDescent="0.25">
      <c r="A28" s="11" t="s">
        <v>60</v>
      </c>
      <c r="B28" s="30">
        <v>8359388884.8426704</v>
      </c>
      <c r="C28" s="30">
        <v>8402299370.5386686</v>
      </c>
      <c r="D28" s="30">
        <v>8458330633.5146704</v>
      </c>
      <c r="E28" s="30">
        <f>B28+C28+D28</f>
        <v>25220018888.896011</v>
      </c>
    </row>
    <row r="29" spans="1:7" ht="15" customHeight="1" x14ac:dyDescent="0.25">
      <c r="A29" s="15"/>
      <c r="B29" s="30"/>
      <c r="C29" s="30"/>
      <c r="D29" s="30"/>
      <c r="E29" s="31"/>
    </row>
    <row r="30" spans="1:7" ht="15" customHeight="1" x14ac:dyDescent="0.25">
      <c r="A30" s="15"/>
      <c r="B30" s="30"/>
      <c r="C30" s="30"/>
      <c r="D30" s="30"/>
      <c r="E30" s="31"/>
    </row>
    <row r="31" spans="1:7" ht="15" customHeight="1" thickBot="1" x14ac:dyDescent="0.3">
      <c r="A31" s="8" t="s">
        <v>35</v>
      </c>
      <c r="B31" s="29">
        <f>+B28</f>
        <v>8359388884.8426704</v>
      </c>
      <c r="C31" s="29">
        <f>+C28</f>
        <v>8402299370.5386686</v>
      </c>
      <c r="D31" s="29">
        <f>+D28</f>
        <v>8458330633.5146704</v>
      </c>
      <c r="E31" s="29">
        <f>+E28+E29+E30</f>
        <v>25220018888.896011</v>
      </c>
    </row>
    <row r="32" spans="1:7" ht="15.75" thickTop="1" x14ac:dyDescent="0.25">
      <c r="A32" s="38" t="s">
        <v>70</v>
      </c>
      <c r="B32" s="16"/>
      <c r="C32" s="16"/>
      <c r="D32" s="16"/>
      <c r="E32" s="16"/>
      <c r="F32" s="16"/>
    </row>
    <row r="33" spans="1:6" x14ac:dyDescent="0.25">
      <c r="A33" s="38" t="s">
        <v>62</v>
      </c>
      <c r="B33" s="16"/>
      <c r="C33" s="16"/>
      <c r="D33" s="16"/>
      <c r="E33" s="16"/>
      <c r="F33" s="16"/>
    </row>
    <row r="34" spans="1:6" ht="15" customHeight="1" x14ac:dyDescent="0.25">
      <c r="A34" s="17"/>
      <c r="B34" s="18"/>
      <c r="C34" s="18"/>
      <c r="D34" s="18"/>
      <c r="E34" s="18"/>
      <c r="F34" s="18"/>
    </row>
    <row r="35" spans="1:6" ht="15" customHeight="1" x14ac:dyDescent="0.25">
      <c r="A35" s="39" t="s">
        <v>37</v>
      </c>
      <c r="B35" s="39"/>
      <c r="C35" s="39"/>
      <c r="D35" s="39"/>
      <c r="E35" s="39"/>
      <c r="F35" s="39"/>
    </row>
    <row r="36" spans="1:6" ht="15" customHeight="1" x14ac:dyDescent="0.25">
      <c r="A36" s="39" t="s">
        <v>52</v>
      </c>
      <c r="B36" s="39"/>
      <c r="C36" s="39"/>
      <c r="D36" s="39"/>
      <c r="E36" s="39"/>
      <c r="F36" s="39"/>
    </row>
    <row r="37" spans="1:6" ht="15" customHeight="1" x14ac:dyDescent="0.25">
      <c r="A37" s="39" t="s">
        <v>31</v>
      </c>
      <c r="B37" s="39"/>
      <c r="C37" s="39"/>
      <c r="D37" s="39"/>
      <c r="E37" s="39"/>
      <c r="F37" s="39"/>
    </row>
    <row r="38" spans="1:6" ht="15" customHeight="1" x14ac:dyDescent="0.25">
      <c r="A38" s="39" t="s">
        <v>32</v>
      </c>
      <c r="B38" s="39"/>
      <c r="C38" s="39"/>
      <c r="D38" s="39"/>
      <c r="E38" s="39"/>
      <c r="F38" s="39"/>
    </row>
    <row r="39" spans="1:6" ht="15" customHeight="1" x14ac:dyDescent="0.25">
      <c r="A39" s="39" t="s">
        <v>33</v>
      </c>
      <c r="B39" s="39"/>
      <c r="C39" s="39"/>
      <c r="D39" s="39"/>
      <c r="E39" s="39"/>
      <c r="F39" s="39"/>
    </row>
    <row r="40" spans="1:6" ht="15" customHeight="1" x14ac:dyDescent="0.25">
      <c r="A40" s="39" t="s">
        <v>34</v>
      </c>
      <c r="B40" s="39"/>
      <c r="C40" s="39"/>
      <c r="D40" s="39"/>
      <c r="E40" s="39"/>
      <c r="F40" s="39"/>
    </row>
    <row r="41" spans="1:6" ht="15" customHeight="1" x14ac:dyDescent="0.25">
      <c r="A41" s="19"/>
      <c r="B41" s="20"/>
      <c r="C41" s="14"/>
      <c r="D41" s="14"/>
      <c r="E41" s="14"/>
      <c r="F41" s="14"/>
    </row>
    <row r="42" spans="1:6" ht="18" thickBot="1" x14ac:dyDescent="0.3">
      <c r="A42" s="7" t="s">
        <v>49</v>
      </c>
      <c r="B42" s="7" t="s">
        <v>71</v>
      </c>
      <c r="C42" s="7" t="s">
        <v>66</v>
      </c>
      <c r="D42" s="7" t="s">
        <v>72</v>
      </c>
      <c r="E42" s="7" t="s">
        <v>69</v>
      </c>
    </row>
    <row r="43" spans="1:6" ht="15" customHeight="1" x14ac:dyDescent="0.25">
      <c r="A43" s="15" t="s">
        <v>22</v>
      </c>
      <c r="B43" s="30">
        <v>5657911794.9321213</v>
      </c>
      <c r="C43" s="30">
        <v>5687247782.4634972</v>
      </c>
      <c r="D43" s="30">
        <v>5725553860.9282408</v>
      </c>
      <c r="E43" s="31">
        <f>B43+C43+D43</f>
        <v>17070713438.32386</v>
      </c>
    </row>
    <row r="44" spans="1:6" ht="15" customHeight="1" x14ac:dyDescent="0.25">
      <c r="A44" s="15" t="s">
        <v>23</v>
      </c>
      <c r="B44" s="30">
        <v>732691495.25725663</v>
      </c>
      <c r="C44" s="30">
        <v>736238702.38915098</v>
      </c>
      <c r="D44" s="30">
        <v>740870542.19272721</v>
      </c>
      <c r="E44" s="31">
        <f>B44+C44+D44</f>
        <v>2209800739.8391347</v>
      </c>
    </row>
    <row r="45" spans="1:6" ht="15" customHeight="1" x14ac:dyDescent="0.25">
      <c r="A45" s="21" t="s">
        <v>24</v>
      </c>
      <c r="B45" s="30">
        <v>1758317382.3306515</v>
      </c>
      <c r="C45" s="30">
        <v>1767259999.3857789</v>
      </c>
      <c r="D45" s="30">
        <v>1778937008.3914409</v>
      </c>
      <c r="E45" s="31">
        <f>B45+C45+D45</f>
        <v>5304514390.107872</v>
      </c>
    </row>
    <row r="46" spans="1:6" ht="15" customHeight="1" x14ac:dyDescent="0.25">
      <c r="A46" s="15" t="s">
        <v>25</v>
      </c>
      <c r="B46" s="30">
        <v>178109913.26705614</v>
      </c>
      <c r="C46" s="30">
        <v>179030290.92509913</v>
      </c>
      <c r="D46" s="30">
        <v>180232093.27616996</v>
      </c>
      <c r="E46" s="31">
        <f>B46+C46+D46</f>
        <v>537372297.46832514</v>
      </c>
    </row>
    <row r="47" spans="1:6" ht="15" customHeight="1" x14ac:dyDescent="0.25">
      <c r="A47" s="15" t="s">
        <v>26</v>
      </c>
      <c r="B47" s="30">
        <v>32358299.055583566</v>
      </c>
      <c r="C47" s="30">
        <v>32522595.375142749</v>
      </c>
      <c r="D47" s="30">
        <v>32737128.726091698</v>
      </c>
      <c r="E47" s="31">
        <f>B47+C47+D47</f>
        <v>97618023.156818017</v>
      </c>
    </row>
    <row r="48" spans="1:6" ht="15" customHeight="1" thickBot="1" x14ac:dyDescent="0.3">
      <c r="A48" s="8" t="s">
        <v>20</v>
      </c>
      <c r="B48" s="29">
        <f t="shared" ref="B48:E48" si="0">SUM(B43:B47)</f>
        <v>8359388884.8426695</v>
      </c>
      <c r="C48" s="29">
        <f t="shared" si="0"/>
        <v>8402299370.5386686</v>
      </c>
      <c r="D48" s="29">
        <f t="shared" si="0"/>
        <v>8458330633.5146704</v>
      </c>
      <c r="E48" s="29">
        <f t="shared" si="0"/>
        <v>25220018888.896011</v>
      </c>
    </row>
    <row r="49" spans="1:6" ht="15" customHeight="1" thickTop="1" x14ac:dyDescent="0.25">
      <c r="A49" s="9" t="s">
        <v>39</v>
      </c>
      <c r="B49" s="16"/>
      <c r="C49" s="16"/>
      <c r="D49" s="16"/>
      <c r="E49" s="16"/>
      <c r="F49" s="16"/>
    </row>
    <row r="50" spans="1:6" ht="15" customHeight="1" x14ac:dyDescent="0.25">
      <c r="A50" s="22" t="s">
        <v>50</v>
      </c>
      <c r="B50" s="23"/>
      <c r="C50" s="23"/>
      <c r="D50" s="23"/>
      <c r="E50" s="23"/>
      <c r="F50" s="23"/>
    </row>
    <row r="51" spans="1:6" ht="15" customHeight="1" x14ac:dyDescent="0.25">
      <c r="A51" s="2" t="s">
        <v>73</v>
      </c>
    </row>
    <row r="52" spans="1:6" ht="15" customHeight="1" x14ac:dyDescent="0.25"/>
    <row r="53" spans="1:6" ht="15" customHeight="1" x14ac:dyDescent="0.25">
      <c r="A53" s="39" t="s">
        <v>40</v>
      </c>
      <c r="B53" s="39"/>
      <c r="C53" s="39"/>
      <c r="D53" s="39"/>
      <c r="E53" s="39"/>
      <c r="F53" s="12"/>
    </row>
    <row r="54" spans="1:6" ht="15" customHeight="1" x14ac:dyDescent="0.25">
      <c r="A54" s="39" t="s">
        <v>53</v>
      </c>
      <c r="B54" s="39"/>
      <c r="C54" s="39"/>
      <c r="D54" s="39"/>
      <c r="E54" s="39"/>
      <c r="F54" s="12"/>
    </row>
    <row r="55" spans="1:6" ht="15" customHeight="1" x14ac:dyDescent="0.25">
      <c r="A55" s="39" t="s">
        <v>31</v>
      </c>
      <c r="B55" s="39"/>
      <c r="C55" s="39"/>
      <c r="D55" s="39"/>
      <c r="E55" s="39"/>
      <c r="F55" s="12"/>
    </row>
    <row r="56" spans="1:6" ht="15" customHeight="1" x14ac:dyDescent="0.25">
      <c r="A56" s="39" t="s">
        <v>32</v>
      </c>
      <c r="B56" s="39"/>
      <c r="C56" s="39"/>
      <c r="D56" s="39"/>
      <c r="E56" s="39"/>
      <c r="F56" s="12"/>
    </row>
    <row r="57" spans="1:6" ht="15" customHeight="1" x14ac:dyDescent="0.25">
      <c r="A57" s="39" t="s">
        <v>33</v>
      </c>
      <c r="B57" s="39"/>
      <c r="C57" s="39"/>
      <c r="D57" s="39"/>
      <c r="E57" s="39"/>
      <c r="F57" s="12"/>
    </row>
    <row r="58" spans="1:6" ht="15" customHeight="1" x14ac:dyDescent="0.25">
      <c r="A58" s="39" t="s">
        <v>34</v>
      </c>
      <c r="B58" s="39"/>
      <c r="C58" s="39"/>
      <c r="D58" s="39"/>
      <c r="E58" s="39"/>
      <c r="F58" s="12"/>
    </row>
    <row r="59" spans="1:6" ht="15" customHeight="1" x14ac:dyDescent="0.25">
      <c r="A59" s="13"/>
      <c r="B59" s="13"/>
      <c r="C59" s="14"/>
      <c r="D59" s="14"/>
      <c r="E59" s="14"/>
      <c r="F59" s="14"/>
    </row>
    <row r="60" spans="1:6" ht="15" customHeight="1" thickBot="1" x14ac:dyDescent="0.3">
      <c r="A60" s="7" t="s">
        <v>41</v>
      </c>
      <c r="B60" s="7" t="s">
        <v>71</v>
      </c>
      <c r="C60" s="7" t="s">
        <v>66</v>
      </c>
      <c r="D60" s="7" t="s">
        <v>72</v>
      </c>
      <c r="E60" s="7" t="s">
        <v>74</v>
      </c>
    </row>
    <row r="61" spans="1:6" ht="15" customHeight="1" x14ac:dyDescent="0.25">
      <c r="A61" s="15" t="s">
        <v>42</v>
      </c>
      <c r="B61" s="30">
        <v>-12321666503.703995</v>
      </c>
      <c r="C61" s="30">
        <f>B65</f>
        <v>-20681055388.546665</v>
      </c>
      <c r="D61" s="30">
        <f>C65</f>
        <v>-22893082918.085335</v>
      </c>
      <c r="E61" s="32">
        <f>B61</f>
        <v>-12321666503.703995</v>
      </c>
    </row>
    <row r="62" spans="1:6" ht="15" customHeight="1" x14ac:dyDescent="0.25">
      <c r="A62" s="15" t="s">
        <v>43</v>
      </c>
      <c r="B62" s="30">
        <v>0</v>
      </c>
      <c r="C62" s="30">
        <v>6190271841</v>
      </c>
      <c r="D62" s="30">
        <v>6243124549</v>
      </c>
      <c r="E62" s="32">
        <f>+B62+C62+D62</f>
        <v>12433396390</v>
      </c>
    </row>
    <row r="63" spans="1:6" ht="15" customHeight="1" x14ac:dyDescent="0.25">
      <c r="A63" s="15" t="s">
        <v>44</v>
      </c>
      <c r="B63" s="30">
        <f>+B61+B62</f>
        <v>-12321666503.703995</v>
      </c>
      <c r="C63" s="30">
        <f>C61+C62</f>
        <v>-14490783547.546665</v>
      </c>
      <c r="D63" s="30">
        <f>+D61+D62</f>
        <v>-16649958369.085335</v>
      </c>
      <c r="E63" s="32">
        <f>+E61+E62</f>
        <v>111729886.29600525</v>
      </c>
    </row>
    <row r="64" spans="1:6" ht="15" customHeight="1" x14ac:dyDescent="0.25">
      <c r="A64" s="15" t="s">
        <v>45</v>
      </c>
      <c r="B64" s="30">
        <f>B48</f>
        <v>8359388884.8426695</v>
      </c>
      <c r="C64" s="30">
        <f>C48</f>
        <v>8402299370.5386686</v>
      </c>
      <c r="D64" s="30">
        <f>+D48</f>
        <v>8458330633.5146704</v>
      </c>
      <c r="E64" s="32">
        <f>+B64+C64+D64</f>
        <v>25220018888.896008</v>
      </c>
    </row>
    <row r="65" spans="1:6" ht="15" customHeight="1" x14ac:dyDescent="0.25">
      <c r="A65" s="24" t="s">
        <v>46</v>
      </c>
      <c r="B65" s="33">
        <f>B63-B64</f>
        <v>-20681055388.546665</v>
      </c>
      <c r="C65" s="33">
        <f>+C63-C64</f>
        <v>-22893082918.085335</v>
      </c>
      <c r="D65" s="33">
        <f>+D63-D64</f>
        <v>-25108289002.600006</v>
      </c>
      <c r="E65" s="34">
        <f>+E63-E64</f>
        <v>-25108289002.600002</v>
      </c>
    </row>
    <row r="66" spans="1:6" ht="15" customHeight="1" x14ac:dyDescent="0.25">
      <c r="A66" s="1"/>
    </row>
    <row r="67" spans="1:6" ht="15" customHeight="1" x14ac:dyDescent="0.25">
      <c r="A67" s="9" t="s">
        <v>63</v>
      </c>
      <c r="B67" s="25"/>
      <c r="C67" s="26"/>
      <c r="D67" s="26"/>
      <c r="E67" s="26"/>
      <c r="F67" s="26"/>
    </row>
    <row r="68" spans="1:6" ht="15" customHeight="1" x14ac:dyDescent="0.25"/>
    <row r="69" spans="1:6" ht="15" customHeight="1" x14ac:dyDescent="0.25"/>
    <row r="70" spans="1:6" ht="15" customHeight="1" x14ac:dyDescent="0.25"/>
    <row r="71" spans="1:6" ht="15" customHeight="1" x14ac:dyDescent="0.25"/>
    <row r="72" spans="1:6" ht="15" customHeight="1" x14ac:dyDescent="0.25"/>
    <row r="73" spans="1:6" ht="15" customHeight="1" x14ac:dyDescent="0.25"/>
    <row r="74" spans="1:6" ht="15" customHeight="1" x14ac:dyDescent="0.25"/>
    <row r="75" spans="1:6" ht="15" customHeight="1" x14ac:dyDescent="0.25"/>
    <row r="76" spans="1:6" ht="15" customHeight="1" x14ac:dyDescent="0.25"/>
  </sheetData>
  <mergeCells count="24">
    <mergeCell ref="A25:E25"/>
    <mergeCell ref="A2:F2"/>
    <mergeCell ref="A3:F3"/>
    <mergeCell ref="A4:F4"/>
    <mergeCell ref="A5:F5"/>
    <mergeCell ref="A6:F6"/>
    <mergeCell ref="A7:F7"/>
    <mergeCell ref="A20:F20"/>
    <mergeCell ref="A21:E21"/>
    <mergeCell ref="A22:E22"/>
    <mergeCell ref="A23:E23"/>
    <mergeCell ref="A24:E24"/>
    <mergeCell ref="A58:E58"/>
    <mergeCell ref="A35:F35"/>
    <mergeCell ref="A36:F36"/>
    <mergeCell ref="A37:F37"/>
    <mergeCell ref="A38:F38"/>
    <mergeCell ref="A39:F39"/>
    <mergeCell ref="A40:F40"/>
    <mergeCell ref="A53:E53"/>
    <mergeCell ref="A54:E54"/>
    <mergeCell ref="A55:E55"/>
    <mergeCell ref="A56:E56"/>
    <mergeCell ref="A57:E57"/>
  </mergeCells>
  <pageMargins left="0.7" right="0.7" top="0.75" bottom="0.75" header="0.3" footer="0.3"/>
  <ignoredErrors>
    <ignoredError sqref="E63 C6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zoomScale="80" zoomScaleNormal="80" workbookViewId="0">
      <selection activeCell="A2" sqref="A2:F2"/>
    </sheetView>
  </sheetViews>
  <sheetFormatPr baseColWidth="10" defaultColWidth="11.5703125" defaultRowHeight="15" x14ac:dyDescent="0.25"/>
  <cols>
    <col min="1" max="1" width="72.85546875" style="2" customWidth="1"/>
    <col min="2" max="5" width="17" style="1" bestFit="1" customWidth="1"/>
    <col min="6" max="6" width="14.85546875" style="1" bestFit="1" customWidth="1"/>
    <col min="7" max="16384" width="11.5703125" style="1"/>
  </cols>
  <sheetData>
    <row r="1" spans="1:17" ht="15" customHeight="1" x14ac:dyDescent="0.25"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5" customHeight="1" x14ac:dyDescent="0.25">
      <c r="A2" s="39" t="s">
        <v>36</v>
      </c>
      <c r="B2" s="39"/>
      <c r="C2" s="39"/>
      <c r="D2" s="39"/>
      <c r="E2" s="39"/>
      <c r="F2" s="39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5" customHeight="1" x14ac:dyDescent="0.25">
      <c r="A3" s="39" t="s">
        <v>3</v>
      </c>
      <c r="B3" s="39"/>
      <c r="C3" s="39"/>
      <c r="D3" s="39"/>
      <c r="E3" s="39"/>
      <c r="F3" s="39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5" customHeight="1" x14ac:dyDescent="0.25">
      <c r="A4" s="40" t="s">
        <v>11</v>
      </c>
      <c r="B4" s="40"/>
      <c r="C4" s="40"/>
      <c r="D4" s="40"/>
      <c r="E4" s="40"/>
      <c r="F4" s="40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5" customHeight="1" x14ac:dyDescent="0.25">
      <c r="A5" s="39" t="s">
        <v>54</v>
      </c>
      <c r="B5" s="39"/>
      <c r="C5" s="39"/>
      <c r="D5" s="39"/>
      <c r="E5" s="39"/>
      <c r="F5" s="39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5" customHeight="1" x14ac:dyDescent="0.25">
      <c r="A6" s="39" t="s">
        <v>83</v>
      </c>
      <c r="B6" s="39"/>
      <c r="C6" s="39"/>
      <c r="D6" s="39"/>
      <c r="E6" s="39"/>
      <c r="F6" s="39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5" customHeight="1" x14ac:dyDescent="0.25">
      <c r="A7" s="40" t="s">
        <v>13</v>
      </c>
      <c r="B7" s="40"/>
      <c r="C7" s="40"/>
      <c r="D7" s="40"/>
      <c r="E7" s="40"/>
      <c r="F7" s="40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ht="15" customHeight="1" x14ac:dyDescent="0.25"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ht="15" customHeight="1" thickBot="1" x14ac:dyDescent="0.3">
      <c r="A9" s="7" t="s">
        <v>0</v>
      </c>
      <c r="B9" s="7" t="s">
        <v>1</v>
      </c>
      <c r="C9" s="7" t="s">
        <v>75</v>
      </c>
      <c r="D9" s="7" t="s">
        <v>78</v>
      </c>
      <c r="E9" s="7" t="s">
        <v>77</v>
      </c>
      <c r="F9" s="7" t="s">
        <v>12</v>
      </c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ht="15" customHeight="1" x14ac:dyDescent="0.25">
      <c r="A10" s="10" t="s">
        <v>10</v>
      </c>
      <c r="B10" s="2"/>
      <c r="C10" s="2"/>
      <c r="D10" s="2"/>
      <c r="E10" s="2"/>
      <c r="F10" s="2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15" customHeight="1" x14ac:dyDescent="0.25">
      <c r="A11" s="11" t="s">
        <v>5</v>
      </c>
      <c r="B11" s="27" t="s">
        <v>2</v>
      </c>
      <c r="C11" s="36">
        <v>158918</v>
      </c>
      <c r="D11" s="36">
        <v>158822</v>
      </c>
      <c r="E11" s="36">
        <v>158629</v>
      </c>
      <c r="F11" s="36">
        <f>+AVERAGE(C11:E11)</f>
        <v>158789.66666666666</v>
      </c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ht="15" customHeight="1" x14ac:dyDescent="0.25">
      <c r="A12" s="11" t="s">
        <v>6</v>
      </c>
      <c r="B12" s="27" t="s">
        <v>2</v>
      </c>
      <c r="C12" s="36">
        <v>7967</v>
      </c>
      <c r="D12" s="36">
        <v>7985</v>
      </c>
      <c r="E12" s="36">
        <v>7994</v>
      </c>
      <c r="F12" s="36">
        <f>+AVERAGE(C12:E12)</f>
        <v>7982</v>
      </c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15" customHeight="1" x14ac:dyDescent="0.25">
      <c r="A13" s="11" t="s">
        <v>7</v>
      </c>
      <c r="B13" s="27" t="s">
        <v>2</v>
      </c>
      <c r="C13" s="36">
        <v>8242</v>
      </c>
      <c r="D13" s="36">
        <v>8300</v>
      </c>
      <c r="E13" s="36">
        <v>8303</v>
      </c>
      <c r="F13" s="36">
        <f>+AVERAGE(C13:E13)</f>
        <v>8281.6666666666661</v>
      </c>
      <c r="J13" s="5"/>
      <c r="K13" s="5"/>
      <c r="L13" s="5"/>
      <c r="M13" s="5"/>
    </row>
    <row r="14" spans="1:17" ht="15" customHeight="1" x14ac:dyDescent="0.25">
      <c r="A14" s="11" t="s">
        <v>8</v>
      </c>
      <c r="B14" s="27" t="s">
        <v>2</v>
      </c>
      <c r="C14" s="36">
        <v>101297</v>
      </c>
      <c r="D14" s="36">
        <v>101485</v>
      </c>
      <c r="E14" s="36">
        <v>101373</v>
      </c>
      <c r="F14" s="36">
        <f>+AVERAGE(C14:E14)</f>
        <v>101385</v>
      </c>
      <c r="J14" s="5"/>
      <c r="K14" s="5"/>
      <c r="L14" s="5"/>
      <c r="M14" s="5"/>
    </row>
    <row r="15" spans="1:17" ht="15" customHeight="1" x14ac:dyDescent="0.25">
      <c r="A15" s="11" t="s">
        <v>9</v>
      </c>
      <c r="B15" s="27" t="s">
        <v>2</v>
      </c>
      <c r="C15" s="37">
        <v>2345</v>
      </c>
      <c r="D15" s="37">
        <v>2332</v>
      </c>
      <c r="E15" s="37">
        <v>2302</v>
      </c>
      <c r="F15" s="37">
        <f>+AVERAGE(C15:E15)</f>
        <v>2326.3333333333335</v>
      </c>
      <c r="J15" s="6"/>
      <c r="K15" s="6"/>
      <c r="L15" s="6"/>
      <c r="M15" s="6"/>
    </row>
    <row r="16" spans="1:17" ht="15" customHeight="1" thickBot="1" x14ac:dyDescent="0.3">
      <c r="A16" s="8" t="s">
        <v>4</v>
      </c>
      <c r="B16" s="28"/>
      <c r="C16" s="35">
        <f>+SUM(C11:C15)</f>
        <v>278769</v>
      </c>
      <c r="D16" s="35">
        <f>+SUM(D11:D15)</f>
        <v>278924</v>
      </c>
      <c r="E16" s="35">
        <f>+SUM(E11:E15)</f>
        <v>278601</v>
      </c>
      <c r="F16" s="35">
        <f>+(C16+D16+E16)/3</f>
        <v>278764.66666666669</v>
      </c>
    </row>
    <row r="17" spans="1:7" ht="12.75" customHeight="1" thickTop="1" x14ac:dyDescent="0.25">
      <c r="A17" s="3"/>
      <c r="B17" s="3"/>
      <c r="C17" s="3"/>
      <c r="D17" s="3"/>
      <c r="E17" s="3"/>
      <c r="F17" s="3"/>
    </row>
    <row r="18" spans="1:7" ht="15" customHeight="1" x14ac:dyDescent="0.25">
      <c r="A18" s="2" t="s">
        <v>68</v>
      </c>
      <c r="F18" s="3"/>
    </row>
    <row r="19" spans="1:7" ht="15" customHeight="1" x14ac:dyDescent="0.25">
      <c r="A19" s="1"/>
      <c r="G19" s="3"/>
    </row>
    <row r="20" spans="1:7" ht="15" customHeight="1" x14ac:dyDescent="0.25">
      <c r="A20" s="39" t="s">
        <v>15</v>
      </c>
      <c r="B20" s="39"/>
      <c r="C20" s="39"/>
      <c r="D20" s="39"/>
      <c r="E20" s="39"/>
      <c r="F20" s="39"/>
    </row>
    <row r="21" spans="1:7" ht="15" customHeight="1" x14ac:dyDescent="0.25">
      <c r="A21" s="39" t="s">
        <v>51</v>
      </c>
      <c r="B21" s="39"/>
      <c r="C21" s="39"/>
      <c r="D21" s="39"/>
      <c r="E21" s="39"/>
      <c r="F21" s="12"/>
    </row>
    <row r="22" spans="1:7" ht="15" customHeight="1" x14ac:dyDescent="0.25">
      <c r="A22" s="39" t="s">
        <v>31</v>
      </c>
      <c r="B22" s="39"/>
      <c r="C22" s="39"/>
      <c r="D22" s="39"/>
      <c r="E22" s="39"/>
      <c r="F22" s="12"/>
    </row>
    <row r="23" spans="1:7" ht="15" customHeight="1" x14ac:dyDescent="0.25">
      <c r="A23" s="39" t="s">
        <v>32</v>
      </c>
      <c r="B23" s="39"/>
      <c r="C23" s="39"/>
      <c r="D23" s="39"/>
      <c r="E23" s="39"/>
      <c r="F23" s="12"/>
    </row>
    <row r="24" spans="1:7" ht="15" customHeight="1" x14ac:dyDescent="0.25">
      <c r="A24" s="39" t="s">
        <v>33</v>
      </c>
      <c r="B24" s="39"/>
      <c r="C24" s="39"/>
      <c r="D24" s="39"/>
      <c r="E24" s="39"/>
      <c r="F24" s="12"/>
    </row>
    <row r="25" spans="1:7" ht="15" customHeight="1" x14ac:dyDescent="0.25">
      <c r="A25" s="39" t="s">
        <v>34</v>
      </c>
      <c r="B25" s="39"/>
      <c r="C25" s="39"/>
      <c r="D25" s="39"/>
      <c r="E25" s="39"/>
      <c r="F25" s="12"/>
    </row>
    <row r="26" spans="1:7" ht="15" customHeight="1" x14ac:dyDescent="0.25">
      <c r="A26" s="13"/>
      <c r="B26" s="13"/>
      <c r="C26" s="14"/>
      <c r="D26" s="14"/>
      <c r="E26" s="14"/>
      <c r="F26" s="14"/>
    </row>
    <row r="27" spans="1:7" ht="15" customHeight="1" thickBot="1" x14ac:dyDescent="0.3">
      <c r="A27" s="7" t="s">
        <v>0</v>
      </c>
      <c r="B27" s="7" t="s">
        <v>75</v>
      </c>
      <c r="C27" s="7" t="s">
        <v>76</v>
      </c>
      <c r="D27" s="7" t="s">
        <v>77</v>
      </c>
      <c r="E27" s="7" t="s">
        <v>79</v>
      </c>
    </row>
    <row r="28" spans="1:7" ht="15" customHeight="1" x14ac:dyDescent="0.25">
      <c r="A28" s="11" t="s">
        <v>60</v>
      </c>
      <c r="B28" s="30">
        <v>6785419103.0000029</v>
      </c>
      <c r="C28" s="30">
        <v>6817099718.0000019</v>
      </c>
      <c r="D28" s="30">
        <v>6846734761.0000038</v>
      </c>
      <c r="E28" s="30">
        <f>B28+C28+D28</f>
        <v>20449253582.000008</v>
      </c>
    </row>
    <row r="29" spans="1:7" ht="15" customHeight="1" x14ac:dyDescent="0.25">
      <c r="A29" s="15"/>
      <c r="B29" s="30"/>
      <c r="C29" s="30"/>
      <c r="D29" s="30"/>
      <c r="E29" s="31"/>
    </row>
    <row r="30" spans="1:7" ht="15" customHeight="1" x14ac:dyDescent="0.25">
      <c r="A30" s="15"/>
      <c r="B30" s="30"/>
      <c r="C30" s="30"/>
      <c r="D30" s="30"/>
      <c r="E30" s="31"/>
    </row>
    <row r="31" spans="1:7" ht="15" customHeight="1" thickBot="1" x14ac:dyDescent="0.3">
      <c r="A31" s="8" t="s">
        <v>35</v>
      </c>
      <c r="B31" s="29">
        <f>+B28</f>
        <v>6785419103.0000029</v>
      </c>
      <c r="C31" s="29">
        <f>+C28</f>
        <v>6817099718.0000019</v>
      </c>
      <c r="D31" s="29">
        <f>+D28</f>
        <v>6846734761.0000038</v>
      </c>
      <c r="E31" s="29">
        <f>+E28+E29+E30</f>
        <v>20449253582.000008</v>
      </c>
    </row>
    <row r="32" spans="1:7" ht="15.75" thickTop="1" x14ac:dyDescent="0.25">
      <c r="A32" s="38" t="s">
        <v>80</v>
      </c>
      <c r="B32" s="16"/>
      <c r="C32" s="16"/>
      <c r="D32" s="16"/>
      <c r="E32" s="16"/>
      <c r="F32" s="16"/>
    </row>
    <row r="33" spans="1:6" x14ac:dyDescent="0.25">
      <c r="A33" s="38" t="s">
        <v>62</v>
      </c>
      <c r="B33" s="16"/>
      <c r="C33" s="16"/>
      <c r="D33" s="16"/>
      <c r="E33" s="16"/>
      <c r="F33" s="16"/>
    </row>
    <row r="34" spans="1:6" ht="15" customHeight="1" x14ac:dyDescent="0.25">
      <c r="A34" s="17"/>
      <c r="B34" s="18"/>
      <c r="C34" s="18"/>
      <c r="D34" s="18"/>
      <c r="E34" s="18"/>
      <c r="F34" s="18"/>
    </row>
    <row r="35" spans="1:6" ht="15" customHeight="1" x14ac:dyDescent="0.25">
      <c r="A35" s="39" t="s">
        <v>37</v>
      </c>
      <c r="B35" s="39"/>
      <c r="C35" s="39"/>
      <c r="D35" s="39"/>
      <c r="E35" s="39"/>
      <c r="F35" s="39"/>
    </row>
    <row r="36" spans="1:6" ht="15" customHeight="1" x14ac:dyDescent="0.25">
      <c r="A36" s="39" t="s">
        <v>52</v>
      </c>
      <c r="B36" s="39"/>
      <c r="C36" s="39"/>
      <c r="D36" s="39"/>
      <c r="E36" s="39"/>
      <c r="F36" s="39"/>
    </row>
    <row r="37" spans="1:6" ht="15" customHeight="1" x14ac:dyDescent="0.25">
      <c r="A37" s="39" t="s">
        <v>31</v>
      </c>
      <c r="B37" s="39"/>
      <c r="C37" s="39"/>
      <c r="D37" s="39"/>
      <c r="E37" s="39"/>
      <c r="F37" s="39"/>
    </row>
    <row r="38" spans="1:6" ht="15" customHeight="1" x14ac:dyDescent="0.25">
      <c r="A38" s="39" t="s">
        <v>32</v>
      </c>
      <c r="B38" s="39"/>
      <c r="C38" s="39"/>
      <c r="D38" s="39"/>
      <c r="E38" s="39"/>
      <c r="F38" s="39"/>
    </row>
    <row r="39" spans="1:6" ht="15" customHeight="1" x14ac:dyDescent="0.25">
      <c r="A39" s="39" t="s">
        <v>33</v>
      </c>
      <c r="B39" s="39"/>
      <c r="C39" s="39"/>
      <c r="D39" s="39"/>
      <c r="E39" s="39"/>
      <c r="F39" s="39"/>
    </row>
    <row r="40" spans="1:6" ht="15" customHeight="1" x14ac:dyDescent="0.25">
      <c r="A40" s="39" t="s">
        <v>34</v>
      </c>
      <c r="B40" s="39"/>
      <c r="C40" s="39"/>
      <c r="D40" s="39"/>
      <c r="E40" s="39"/>
      <c r="F40" s="39"/>
    </row>
    <row r="41" spans="1:6" ht="15" customHeight="1" x14ac:dyDescent="0.25">
      <c r="A41" s="19"/>
      <c r="B41" s="20"/>
      <c r="C41" s="14"/>
      <c r="D41" s="14"/>
      <c r="E41" s="14"/>
      <c r="F41" s="14"/>
    </row>
    <row r="42" spans="1:6" ht="18" thickBot="1" x14ac:dyDescent="0.3">
      <c r="A42" s="7" t="s">
        <v>49</v>
      </c>
      <c r="B42" s="7" t="s">
        <v>75</v>
      </c>
      <c r="C42" s="7" t="s">
        <v>76</v>
      </c>
      <c r="D42" s="7" t="s">
        <v>77</v>
      </c>
      <c r="E42" s="7" t="s">
        <v>79</v>
      </c>
    </row>
    <row r="43" spans="1:6" ht="15" customHeight="1" x14ac:dyDescent="0.25">
      <c r="A43" s="15" t="s">
        <v>22</v>
      </c>
      <c r="B43" s="30">
        <v>4560041086.9154835</v>
      </c>
      <c r="C43" s="30">
        <v>4581331578.1682453</v>
      </c>
      <c r="D43" s="30">
        <v>4601247372.8511066</v>
      </c>
      <c r="E43" s="31">
        <f>B43+C43+D43</f>
        <v>13742620037.934835</v>
      </c>
    </row>
    <row r="44" spans="1:6" ht="15" customHeight="1" x14ac:dyDescent="0.25">
      <c r="A44" s="15" t="s">
        <v>23</v>
      </c>
      <c r="B44" s="30">
        <v>639219838.73845994</v>
      </c>
      <c r="C44" s="30">
        <v>642204308.42324066</v>
      </c>
      <c r="D44" s="30">
        <v>644996075.16895163</v>
      </c>
      <c r="E44" s="31">
        <f>B44+C44+D44</f>
        <v>1926420222.3306522</v>
      </c>
    </row>
    <row r="45" spans="1:6" ht="15" customHeight="1" x14ac:dyDescent="0.25">
      <c r="A45" s="21" t="s">
        <v>24</v>
      </c>
      <c r="B45" s="30">
        <v>1100585113.1526372</v>
      </c>
      <c r="C45" s="30">
        <v>1105723662.8450365</v>
      </c>
      <c r="D45" s="30">
        <v>1110530423.7331028</v>
      </c>
      <c r="E45" s="31">
        <f>B45+C45+D45</f>
        <v>3316839199.7307768</v>
      </c>
    </row>
    <row r="46" spans="1:6" ht="15" customHeight="1" x14ac:dyDescent="0.25">
      <c r="A46" s="15" t="s">
        <v>25</v>
      </c>
      <c r="B46" s="30">
        <v>467874165.6096952</v>
      </c>
      <c r="C46" s="30">
        <v>470058635.14416707</v>
      </c>
      <c r="D46" s="30">
        <v>472102056.60509086</v>
      </c>
      <c r="E46" s="31">
        <f>B46+C46+D46</f>
        <v>1410034857.358953</v>
      </c>
    </row>
    <row r="47" spans="1:6" ht="15" customHeight="1" x14ac:dyDescent="0.25">
      <c r="A47" s="15" t="s">
        <v>26</v>
      </c>
      <c r="B47" s="30">
        <v>17698898.583726939</v>
      </c>
      <c r="C47" s="30">
        <v>17781533.419312436</v>
      </c>
      <c r="D47" s="30">
        <v>17858832.641750958</v>
      </c>
      <c r="E47" s="31">
        <f>B47+C47+D47</f>
        <v>53339264.644790336</v>
      </c>
    </row>
    <row r="48" spans="1:6" ht="15" customHeight="1" thickBot="1" x14ac:dyDescent="0.3">
      <c r="A48" s="8" t="s">
        <v>20</v>
      </c>
      <c r="B48" s="29">
        <f t="shared" ref="B48:E48" si="0">SUM(B43:B47)</f>
        <v>6785419103.0000029</v>
      </c>
      <c r="C48" s="29">
        <f t="shared" si="0"/>
        <v>6817099718.0000019</v>
      </c>
      <c r="D48" s="29">
        <f t="shared" si="0"/>
        <v>6846734761.0000038</v>
      </c>
      <c r="E48" s="29">
        <f t="shared" si="0"/>
        <v>20449253582.000008</v>
      </c>
    </row>
    <row r="49" spans="1:6" ht="15" customHeight="1" thickTop="1" x14ac:dyDescent="0.25">
      <c r="A49" s="9" t="s">
        <v>81</v>
      </c>
      <c r="B49" s="16"/>
      <c r="C49" s="16"/>
      <c r="D49" s="16"/>
      <c r="E49" s="16"/>
      <c r="F49" s="16"/>
    </row>
    <row r="50" spans="1:6" ht="15" customHeight="1" x14ac:dyDescent="0.25">
      <c r="A50" s="22" t="s">
        <v>82</v>
      </c>
      <c r="B50" s="23"/>
      <c r="C50" s="23"/>
      <c r="D50" s="23"/>
      <c r="E50" s="23"/>
      <c r="F50" s="23"/>
    </row>
    <row r="51" spans="1:6" ht="15" customHeight="1" x14ac:dyDescent="0.25"/>
    <row r="52" spans="1:6" ht="15" customHeight="1" x14ac:dyDescent="0.25">
      <c r="A52" s="39" t="s">
        <v>40</v>
      </c>
      <c r="B52" s="39"/>
      <c r="C52" s="39"/>
      <c r="D52" s="39"/>
      <c r="E52" s="39"/>
      <c r="F52" s="12"/>
    </row>
    <row r="53" spans="1:6" ht="15" customHeight="1" x14ac:dyDescent="0.25">
      <c r="A53" s="39" t="s">
        <v>53</v>
      </c>
      <c r="B53" s="39"/>
      <c r="C53" s="39"/>
      <c r="D53" s="39"/>
      <c r="E53" s="39"/>
      <c r="F53" s="12"/>
    </row>
    <row r="54" spans="1:6" ht="15" customHeight="1" x14ac:dyDescent="0.25">
      <c r="A54" s="39" t="s">
        <v>31</v>
      </c>
      <c r="B54" s="39"/>
      <c r="C54" s="39"/>
      <c r="D54" s="39"/>
      <c r="E54" s="39"/>
      <c r="F54" s="12"/>
    </row>
    <row r="55" spans="1:6" ht="15" customHeight="1" x14ac:dyDescent="0.25">
      <c r="A55" s="39" t="s">
        <v>32</v>
      </c>
      <c r="B55" s="39"/>
      <c r="C55" s="39"/>
      <c r="D55" s="39"/>
      <c r="E55" s="39"/>
      <c r="F55" s="12"/>
    </row>
    <row r="56" spans="1:6" ht="15" customHeight="1" x14ac:dyDescent="0.25">
      <c r="A56" s="39" t="s">
        <v>33</v>
      </c>
      <c r="B56" s="39"/>
      <c r="C56" s="39"/>
      <c r="D56" s="39"/>
      <c r="E56" s="39"/>
      <c r="F56" s="12"/>
    </row>
    <row r="57" spans="1:6" ht="15" customHeight="1" x14ac:dyDescent="0.25">
      <c r="A57" s="39" t="s">
        <v>34</v>
      </c>
      <c r="B57" s="39"/>
      <c r="C57" s="39"/>
      <c r="D57" s="39"/>
      <c r="E57" s="39"/>
      <c r="F57" s="12"/>
    </row>
    <row r="58" spans="1:6" ht="15" customHeight="1" x14ac:dyDescent="0.25">
      <c r="A58" s="13"/>
      <c r="B58" s="13"/>
      <c r="C58" s="14"/>
      <c r="D58" s="14"/>
      <c r="E58" s="14"/>
      <c r="F58" s="14"/>
    </row>
    <row r="59" spans="1:6" ht="15" customHeight="1" thickBot="1" x14ac:dyDescent="0.3">
      <c r="A59" s="7" t="s">
        <v>41</v>
      </c>
      <c r="B59" s="7" t="s">
        <v>75</v>
      </c>
      <c r="C59" s="7" t="s">
        <v>76</v>
      </c>
      <c r="D59" s="7" t="s">
        <v>77</v>
      </c>
      <c r="E59" s="7" t="s">
        <v>79</v>
      </c>
    </row>
    <row r="60" spans="1:6" ht="15" customHeight="1" x14ac:dyDescent="0.25">
      <c r="A60" s="15" t="s">
        <v>42</v>
      </c>
      <c r="B60" s="30">
        <v>-25108289002.600006</v>
      </c>
      <c r="C60" s="30">
        <f>B64</f>
        <v>-25767194658.490009</v>
      </c>
      <c r="D60" s="30">
        <f>C64</f>
        <v>-32584294376.490013</v>
      </c>
      <c r="E60" s="32">
        <f>B60</f>
        <v>-25108289002.600006</v>
      </c>
    </row>
    <row r="61" spans="1:6" ht="15" customHeight="1" x14ac:dyDescent="0.25">
      <c r="A61" s="15" t="s">
        <v>43</v>
      </c>
      <c r="B61" s="30">
        <v>6126513447.1100006</v>
      </c>
      <c r="C61" s="30">
        <v>0</v>
      </c>
      <c r="D61" s="30">
        <v>0</v>
      </c>
      <c r="E61" s="32">
        <f>+B61+C61+D61</f>
        <v>6126513447.1100006</v>
      </c>
    </row>
    <row r="62" spans="1:6" ht="15" customHeight="1" x14ac:dyDescent="0.25">
      <c r="A62" s="15" t="s">
        <v>44</v>
      </c>
      <c r="B62" s="30">
        <f>+B60+B61</f>
        <v>-18981775555.490005</v>
      </c>
      <c r="C62" s="30">
        <f>C60+C61</f>
        <v>-25767194658.490009</v>
      </c>
      <c r="D62" s="30">
        <f>+D60+D61</f>
        <v>-32584294376.490013</v>
      </c>
      <c r="E62" s="32">
        <f>+E60+E61</f>
        <v>-18981775555.490005</v>
      </c>
    </row>
    <row r="63" spans="1:6" ht="15" customHeight="1" x14ac:dyDescent="0.25">
      <c r="A63" s="15" t="s">
        <v>45</v>
      </c>
      <c r="B63" s="30">
        <f>B48</f>
        <v>6785419103.0000029</v>
      </c>
      <c r="C63" s="30">
        <f>C48</f>
        <v>6817099718.0000019</v>
      </c>
      <c r="D63" s="30">
        <f>+D48</f>
        <v>6846734761.0000038</v>
      </c>
      <c r="E63" s="32">
        <f>+B63+C63+D63</f>
        <v>20449253582.000008</v>
      </c>
    </row>
    <row r="64" spans="1:6" ht="15" customHeight="1" x14ac:dyDescent="0.25">
      <c r="A64" s="24" t="s">
        <v>46</v>
      </c>
      <c r="B64" s="33">
        <f>B62-B63</f>
        <v>-25767194658.490009</v>
      </c>
      <c r="C64" s="33">
        <f>+C62-C63</f>
        <v>-32584294376.490013</v>
      </c>
      <c r="D64" s="33">
        <f>+D62-D63</f>
        <v>-39431029137.490021</v>
      </c>
      <c r="E64" s="34">
        <f>+E62-E63</f>
        <v>-39431029137.490013</v>
      </c>
    </row>
    <row r="65" spans="1:6" ht="15" customHeight="1" x14ac:dyDescent="0.25">
      <c r="A65" s="1"/>
    </row>
    <row r="66" spans="1:6" ht="15" customHeight="1" x14ac:dyDescent="0.25">
      <c r="A66" s="9" t="s">
        <v>63</v>
      </c>
      <c r="B66" s="25"/>
      <c r="C66" s="26"/>
      <c r="D66" s="26"/>
      <c r="E66" s="26"/>
      <c r="F66" s="26"/>
    </row>
    <row r="67" spans="1:6" ht="15" customHeight="1" x14ac:dyDescent="0.25"/>
    <row r="68" spans="1:6" ht="15" customHeight="1" x14ac:dyDescent="0.25"/>
    <row r="69" spans="1:6" ht="15" customHeight="1" x14ac:dyDescent="0.25"/>
    <row r="70" spans="1:6" ht="15" customHeight="1" x14ac:dyDescent="0.25"/>
    <row r="71" spans="1:6" ht="15" customHeight="1" x14ac:dyDescent="0.25"/>
    <row r="72" spans="1:6" ht="15" customHeight="1" x14ac:dyDescent="0.25"/>
    <row r="73" spans="1:6" ht="15" customHeight="1" x14ac:dyDescent="0.25"/>
    <row r="74" spans="1:6" ht="15" customHeight="1" x14ac:dyDescent="0.25"/>
    <row r="75" spans="1:6" ht="15" customHeight="1" x14ac:dyDescent="0.25"/>
  </sheetData>
  <mergeCells count="24">
    <mergeCell ref="A25:E25"/>
    <mergeCell ref="A2:F2"/>
    <mergeCell ref="A3:F3"/>
    <mergeCell ref="A4:F4"/>
    <mergeCell ref="A5:F5"/>
    <mergeCell ref="A6:F6"/>
    <mergeCell ref="A7:F7"/>
    <mergeCell ref="A20:F20"/>
    <mergeCell ref="A21:E21"/>
    <mergeCell ref="A22:E22"/>
    <mergeCell ref="A23:E23"/>
    <mergeCell ref="A24:E24"/>
    <mergeCell ref="A57:E57"/>
    <mergeCell ref="A35:F35"/>
    <mergeCell ref="A36:F36"/>
    <mergeCell ref="A37:F37"/>
    <mergeCell ref="A38:F38"/>
    <mergeCell ref="A39:F39"/>
    <mergeCell ref="A40:F40"/>
    <mergeCell ref="A52:E52"/>
    <mergeCell ref="A53:E53"/>
    <mergeCell ref="A54:E54"/>
    <mergeCell ref="A55:E55"/>
    <mergeCell ref="A56:E56"/>
  </mergeCells>
  <pageMargins left="0.7" right="0.7" top="0.75" bottom="0.75" header="0.3" footer="0.3"/>
  <ignoredErrors>
    <ignoredError sqref="E62 C6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 Trimestre </vt:lpstr>
      <vt:lpstr>II Trimestre</vt:lpstr>
      <vt:lpstr>III Trimestre</vt:lpstr>
      <vt:lpstr>IV 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Stephanie Tatiana Salas Soto</cp:lastModifiedBy>
  <cp:lastPrinted>2012-04-10T16:02:44Z</cp:lastPrinted>
  <dcterms:created xsi:type="dcterms:W3CDTF">2011-03-10T14:40:05Z</dcterms:created>
  <dcterms:modified xsi:type="dcterms:W3CDTF">2019-06-12T15:42:47Z</dcterms:modified>
</cp:coreProperties>
</file>