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odo\2017\Indicadores 2017\AYA\Informes trimestrales\I trimestre\"/>
    </mc:Choice>
  </mc:AlternateContent>
  <bookViews>
    <workbookView xWindow="0" yWindow="0" windowWidth="15600" windowHeight="9240" tabRatio="513" activeTab="7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definedNames>
    <definedName name="Excel_BuiltIn_Print_Area">#REF!</definedName>
  </definedNames>
  <calcPr calcId="162913"/>
</workbook>
</file>

<file path=xl/calcChain.xml><?xml version="1.0" encoding="utf-8"?>
<calcChain xmlns="http://schemas.openxmlformats.org/spreadsheetml/2006/main">
  <c r="C47" i="2" l="1"/>
  <c r="D47" i="2"/>
  <c r="C43" i="2"/>
  <c r="D43" i="2"/>
  <c r="E73" i="5" l="1"/>
  <c r="F24" i="2" l="1"/>
  <c r="F25" i="2"/>
  <c r="F26" i="2"/>
  <c r="F23" i="2"/>
  <c r="F17" i="2"/>
  <c r="F18" i="2"/>
  <c r="F19" i="2"/>
  <c r="F16" i="2"/>
  <c r="F21" i="5" l="1"/>
  <c r="F22" i="5"/>
  <c r="F23" i="5"/>
  <c r="F24" i="5"/>
  <c r="F25" i="5"/>
  <c r="F26" i="5"/>
  <c r="F16" i="5"/>
  <c r="F17" i="5"/>
  <c r="F18" i="5"/>
  <c r="F19" i="5"/>
  <c r="B47" i="4"/>
  <c r="F24" i="4"/>
  <c r="F25" i="4"/>
  <c r="F26" i="4"/>
  <c r="F23" i="4"/>
  <c r="F16" i="4"/>
  <c r="F17" i="4"/>
  <c r="F15" i="4"/>
  <c r="F14" i="4"/>
  <c r="F29" i="5" l="1"/>
  <c r="F28" i="5"/>
  <c r="F15" i="5"/>
  <c r="F14" i="5"/>
  <c r="D43" i="4" l="1"/>
  <c r="F19" i="4"/>
  <c r="F18" i="4"/>
  <c r="F28" i="3" l="1"/>
  <c r="F15" i="3"/>
  <c r="F16" i="3"/>
  <c r="F17" i="3"/>
  <c r="F18" i="3"/>
  <c r="F19" i="3"/>
  <c r="F14" i="3"/>
  <c r="F23" i="3"/>
  <c r="F24" i="3"/>
  <c r="F25" i="3"/>
  <c r="F26" i="3"/>
  <c r="F29" i="3"/>
  <c r="F14" i="2" l="1"/>
  <c r="F15" i="2"/>
  <c r="C15" i="8" s="1"/>
  <c r="F21" i="2"/>
  <c r="C21" i="7" s="1"/>
  <c r="F22" i="2"/>
  <c r="C22" i="6" s="1"/>
  <c r="F28" i="2"/>
  <c r="C28" i="6" s="1"/>
  <c r="F29" i="2"/>
  <c r="C29" i="8" s="1"/>
  <c r="B43" i="2"/>
  <c r="E44" i="2"/>
  <c r="B44" i="7" s="1"/>
  <c r="E45" i="2"/>
  <c r="B45" i="7" s="1"/>
  <c r="E46" i="2"/>
  <c r="B46" i="6" s="1"/>
  <c r="B47" i="2"/>
  <c r="E48" i="2"/>
  <c r="B48" i="8" s="1"/>
  <c r="E49" i="2"/>
  <c r="B49" i="7" s="1"/>
  <c r="E50" i="2"/>
  <c r="B50" i="7" s="1"/>
  <c r="E51" i="2"/>
  <c r="B51" i="8" s="1"/>
  <c r="E62" i="2"/>
  <c r="B62" i="7" s="1"/>
  <c r="E63" i="2"/>
  <c r="B63" i="7" s="1"/>
  <c r="E64" i="2"/>
  <c r="B64" i="6" s="1"/>
  <c r="E65" i="2"/>
  <c r="B65" i="7" s="1"/>
  <c r="E66" i="2"/>
  <c r="B66" i="7" s="1"/>
  <c r="E67" i="2"/>
  <c r="B67" i="7" s="1"/>
  <c r="E68" i="2"/>
  <c r="B68" i="7" s="1"/>
  <c r="E69" i="2"/>
  <c r="B69" i="6" s="1"/>
  <c r="E70" i="2"/>
  <c r="B70" i="7" s="1"/>
  <c r="E71" i="2"/>
  <c r="B71" i="6" s="1"/>
  <c r="E72" i="2"/>
  <c r="B72" i="7" s="1"/>
  <c r="E73" i="2"/>
  <c r="B73" i="7" s="1"/>
  <c r="B74" i="2"/>
  <c r="C74" i="2"/>
  <c r="C87" i="2" s="1"/>
  <c r="D74" i="2"/>
  <c r="D87" i="2" s="1"/>
  <c r="E84" i="2"/>
  <c r="B84" i="8" s="1"/>
  <c r="F84" i="8" s="1"/>
  <c r="E85" i="2"/>
  <c r="B85" i="6" s="1"/>
  <c r="B86" i="2"/>
  <c r="B87" i="2"/>
  <c r="F21" i="3"/>
  <c r="D21" i="7" s="1"/>
  <c r="F22" i="3"/>
  <c r="D22" i="7" s="1"/>
  <c r="B43" i="3"/>
  <c r="C43" i="3"/>
  <c r="D43" i="3"/>
  <c r="E44" i="3"/>
  <c r="C44" i="8" s="1"/>
  <c r="E45" i="3"/>
  <c r="C45" i="6" s="1"/>
  <c r="E46" i="3"/>
  <c r="C46" i="7" s="1"/>
  <c r="B47" i="3"/>
  <c r="C47" i="3"/>
  <c r="D47" i="3"/>
  <c r="E48" i="3"/>
  <c r="C48" i="7" s="1"/>
  <c r="E49" i="3"/>
  <c r="C49" i="8" s="1"/>
  <c r="E50" i="3"/>
  <c r="C50" i="8" s="1"/>
  <c r="E51" i="3"/>
  <c r="E62" i="3"/>
  <c r="C62" i="7" s="1"/>
  <c r="E63" i="3"/>
  <c r="C63" i="7" s="1"/>
  <c r="E64" i="3"/>
  <c r="C64" i="6" s="1"/>
  <c r="E65" i="3"/>
  <c r="E66" i="3"/>
  <c r="C66" i="6" s="1"/>
  <c r="E67" i="3"/>
  <c r="C67" i="7" s="1"/>
  <c r="E68" i="3"/>
  <c r="C68" i="8" s="1"/>
  <c r="E69" i="3"/>
  <c r="C69" i="7" s="1"/>
  <c r="E70" i="3"/>
  <c r="C70" i="8" s="1"/>
  <c r="E71" i="3"/>
  <c r="C71" i="7" s="1"/>
  <c r="E72" i="3"/>
  <c r="C72" i="8" s="1"/>
  <c r="E73" i="3"/>
  <c r="B74" i="3"/>
  <c r="B87" i="3" s="1"/>
  <c r="C74" i="3"/>
  <c r="C87" i="3" s="1"/>
  <c r="D74" i="3"/>
  <c r="D87" i="3" s="1"/>
  <c r="E85" i="3"/>
  <c r="C85" i="7" s="1"/>
  <c r="F21" i="4"/>
  <c r="E21" i="8" s="1"/>
  <c r="F22" i="4"/>
  <c r="E22" i="7" s="1"/>
  <c r="F28" i="4"/>
  <c r="E28" i="8" s="1"/>
  <c r="F29" i="4"/>
  <c r="E29" i="7" s="1"/>
  <c r="B43" i="4"/>
  <c r="C43" i="4"/>
  <c r="E44" i="4"/>
  <c r="D44" i="8" s="1"/>
  <c r="E45" i="4"/>
  <c r="D45" i="8" s="1"/>
  <c r="E46" i="4"/>
  <c r="D46" i="8" s="1"/>
  <c r="C47" i="4"/>
  <c r="D47" i="4"/>
  <c r="D53" i="4" s="1"/>
  <c r="E48" i="4"/>
  <c r="D48" i="7" s="1"/>
  <c r="E49" i="4"/>
  <c r="D49" i="8" s="1"/>
  <c r="E50" i="4"/>
  <c r="D50" i="7" s="1"/>
  <c r="E51" i="4"/>
  <c r="D51" i="7" s="1"/>
  <c r="E62" i="4"/>
  <c r="D62" i="7" s="1"/>
  <c r="E63" i="4"/>
  <c r="D63" i="8" s="1"/>
  <c r="E64" i="4"/>
  <c r="D64" i="8" s="1"/>
  <c r="E65" i="4"/>
  <c r="D65" i="8" s="1"/>
  <c r="E66" i="4"/>
  <c r="D66" i="8" s="1"/>
  <c r="E67" i="4"/>
  <c r="D67" i="8" s="1"/>
  <c r="E68" i="4"/>
  <c r="D68" i="7" s="1"/>
  <c r="E69" i="4"/>
  <c r="D69" i="8" s="1"/>
  <c r="E70" i="4"/>
  <c r="D70" i="7" s="1"/>
  <c r="E71" i="4"/>
  <c r="D71" i="7" s="1"/>
  <c r="E72" i="4"/>
  <c r="D72" i="8" s="1"/>
  <c r="E73" i="4"/>
  <c r="D73" i="7" s="1"/>
  <c r="B74" i="4"/>
  <c r="B87" i="4" s="1"/>
  <c r="C74" i="4"/>
  <c r="C87" i="4" s="1"/>
  <c r="D74" i="4"/>
  <c r="D87" i="4" s="1"/>
  <c r="E85" i="4"/>
  <c r="D85" i="7" s="1"/>
  <c r="C14" i="7"/>
  <c r="D14" i="7"/>
  <c r="E14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3" i="7"/>
  <c r="D23" i="7"/>
  <c r="E23" i="7"/>
  <c r="C24" i="7"/>
  <c r="D24" i="7"/>
  <c r="E24" i="7"/>
  <c r="C25" i="7"/>
  <c r="D25" i="7"/>
  <c r="E25" i="7"/>
  <c r="C26" i="7"/>
  <c r="D26" i="7"/>
  <c r="E26" i="7"/>
  <c r="D28" i="7"/>
  <c r="D29" i="7"/>
  <c r="C44" i="7"/>
  <c r="C65" i="7"/>
  <c r="C73" i="7"/>
  <c r="B43" i="5"/>
  <c r="C43" i="5"/>
  <c r="D43" i="5"/>
  <c r="E44" i="5"/>
  <c r="E44" i="8" s="1"/>
  <c r="E45" i="5"/>
  <c r="E45" i="8" s="1"/>
  <c r="E46" i="5"/>
  <c r="E46" i="8" s="1"/>
  <c r="B47" i="5"/>
  <c r="C47" i="5"/>
  <c r="D47" i="5"/>
  <c r="E48" i="5"/>
  <c r="E48" i="8" s="1"/>
  <c r="E49" i="5"/>
  <c r="E49" i="8" s="1"/>
  <c r="E50" i="5"/>
  <c r="E50" i="8" s="1"/>
  <c r="E51" i="5"/>
  <c r="E51" i="8" s="1"/>
  <c r="E62" i="5"/>
  <c r="E63" i="5"/>
  <c r="E63" i="8" s="1"/>
  <c r="E64" i="5"/>
  <c r="E64" i="8" s="1"/>
  <c r="E65" i="5"/>
  <c r="E65" i="8" s="1"/>
  <c r="E66" i="5"/>
  <c r="E66" i="8" s="1"/>
  <c r="E67" i="5"/>
  <c r="E67" i="8" s="1"/>
  <c r="E68" i="5"/>
  <c r="E68" i="8" s="1"/>
  <c r="E69" i="5"/>
  <c r="E69" i="8" s="1"/>
  <c r="E70" i="5"/>
  <c r="E70" i="8" s="1"/>
  <c r="E71" i="5"/>
  <c r="E71" i="8" s="1"/>
  <c r="E72" i="5"/>
  <c r="E72" i="8" s="1"/>
  <c r="E73" i="8"/>
  <c r="B74" i="5"/>
  <c r="B87" i="5" s="1"/>
  <c r="C74" i="5"/>
  <c r="C87" i="5" s="1"/>
  <c r="D74" i="5"/>
  <c r="D87" i="5" s="1"/>
  <c r="E85" i="5"/>
  <c r="E85" i="8" s="1"/>
  <c r="C14" i="8"/>
  <c r="D14" i="8"/>
  <c r="E14" i="8"/>
  <c r="F14" i="8"/>
  <c r="D15" i="8"/>
  <c r="E15" i="8"/>
  <c r="F15" i="8"/>
  <c r="C16" i="8"/>
  <c r="D16" i="8"/>
  <c r="E16" i="8"/>
  <c r="F16" i="8"/>
  <c r="C17" i="8"/>
  <c r="D17" i="8"/>
  <c r="E17" i="8"/>
  <c r="F17" i="8"/>
  <c r="C18" i="8"/>
  <c r="D18" i="8"/>
  <c r="E18" i="8"/>
  <c r="F18" i="8"/>
  <c r="C19" i="8"/>
  <c r="D19" i="8"/>
  <c r="E19" i="8"/>
  <c r="F19" i="8"/>
  <c r="F21" i="8"/>
  <c r="F22" i="8"/>
  <c r="C23" i="8"/>
  <c r="D23" i="8"/>
  <c r="E23" i="8"/>
  <c r="F23" i="8"/>
  <c r="C24" i="8"/>
  <c r="D24" i="8"/>
  <c r="E24" i="8"/>
  <c r="F24" i="8"/>
  <c r="C25" i="8"/>
  <c r="D25" i="8"/>
  <c r="E25" i="8"/>
  <c r="F25" i="8"/>
  <c r="C26" i="8"/>
  <c r="D26" i="8"/>
  <c r="E26" i="8"/>
  <c r="F26" i="8"/>
  <c r="D28" i="8"/>
  <c r="F28" i="8"/>
  <c r="D29" i="8"/>
  <c r="F29" i="8"/>
  <c r="C48" i="8"/>
  <c r="C65" i="8"/>
  <c r="D68" i="8"/>
  <c r="C71" i="8"/>
  <c r="C73" i="8"/>
  <c r="C14" i="6"/>
  <c r="D14" i="6"/>
  <c r="E14" i="6" s="1"/>
  <c r="D15" i="6"/>
  <c r="C16" i="6"/>
  <c r="D16" i="6"/>
  <c r="C17" i="6"/>
  <c r="D17" i="6"/>
  <c r="C18" i="6"/>
  <c r="D18" i="6"/>
  <c r="C19" i="6"/>
  <c r="D19" i="6"/>
  <c r="C23" i="6"/>
  <c r="D23" i="6"/>
  <c r="C24" i="6"/>
  <c r="D24" i="6"/>
  <c r="C25" i="6"/>
  <c r="D25" i="6"/>
  <c r="C26" i="6"/>
  <c r="D26" i="6"/>
  <c r="D28" i="6"/>
  <c r="D29" i="6"/>
  <c r="C48" i="6"/>
  <c r="B49" i="6"/>
  <c r="C65" i="6"/>
  <c r="C73" i="6"/>
  <c r="C50" i="6" l="1"/>
  <c r="C50" i="7"/>
  <c r="B72" i="6"/>
  <c r="B48" i="7"/>
  <c r="C46" i="6"/>
  <c r="C29" i="6"/>
  <c r="E29" i="6" s="1"/>
  <c r="B68" i="8"/>
  <c r="C46" i="8"/>
  <c r="D73" i="8"/>
  <c r="C51" i="7"/>
  <c r="C85" i="8"/>
  <c r="C68" i="7"/>
  <c r="C68" i="6"/>
  <c r="B62" i="8"/>
  <c r="B66" i="6"/>
  <c r="D66" i="6" s="1"/>
  <c r="B64" i="7"/>
  <c r="B70" i="6"/>
  <c r="B70" i="8"/>
  <c r="B49" i="8"/>
  <c r="F49" i="8" s="1"/>
  <c r="E28" i="7"/>
  <c r="C63" i="6"/>
  <c r="D21" i="6"/>
  <c r="B67" i="6"/>
  <c r="B67" i="8"/>
  <c r="B66" i="8"/>
  <c r="B64" i="8"/>
  <c r="B62" i="6"/>
  <c r="B48" i="6"/>
  <c r="D48" i="6" s="1"/>
  <c r="C28" i="8"/>
  <c r="G28" i="8" s="1"/>
  <c r="D51" i="8"/>
  <c r="D50" i="8"/>
  <c r="D49" i="7"/>
  <c r="D46" i="7"/>
  <c r="D45" i="7"/>
  <c r="D48" i="8"/>
  <c r="F48" i="8" s="1"/>
  <c r="D44" i="7"/>
  <c r="E21" i="7"/>
  <c r="F21" i="7" s="1"/>
  <c r="C85" i="6"/>
  <c r="D85" i="6" s="1"/>
  <c r="C71" i="6"/>
  <c r="D71" i="6" s="1"/>
  <c r="C70" i="7"/>
  <c r="E70" i="7" s="1"/>
  <c r="C70" i="6"/>
  <c r="C69" i="6"/>
  <c r="C69" i="8"/>
  <c r="C67" i="8"/>
  <c r="F67" i="8" s="1"/>
  <c r="C66" i="8"/>
  <c r="C64" i="8"/>
  <c r="C63" i="8"/>
  <c r="E25" i="6"/>
  <c r="E23" i="6"/>
  <c r="D53" i="3"/>
  <c r="E18" i="6"/>
  <c r="E16" i="6"/>
  <c r="F18" i="7"/>
  <c r="F19" i="7"/>
  <c r="E19" i="6"/>
  <c r="E17" i="6"/>
  <c r="F16" i="7"/>
  <c r="F17" i="7"/>
  <c r="E26" i="6"/>
  <c r="E24" i="6"/>
  <c r="B85" i="8"/>
  <c r="B85" i="7"/>
  <c r="E85" i="7" s="1"/>
  <c r="B68" i="6"/>
  <c r="B65" i="6"/>
  <c r="B72" i="8"/>
  <c r="F72" i="8" s="1"/>
  <c r="B88" i="2"/>
  <c r="C84" i="2" s="1"/>
  <c r="C86" i="2" s="1"/>
  <c r="C88" i="2" s="1"/>
  <c r="D84" i="2" s="1"/>
  <c r="D86" i="2" s="1"/>
  <c r="D88" i="2" s="1"/>
  <c r="B69" i="7"/>
  <c r="B73" i="6"/>
  <c r="B69" i="8"/>
  <c r="B51" i="6"/>
  <c r="B51" i="7"/>
  <c r="B50" i="6"/>
  <c r="B50" i="8"/>
  <c r="F50" i="8" s="1"/>
  <c r="B46" i="8"/>
  <c r="B46" i="7"/>
  <c r="B44" i="6"/>
  <c r="B44" i="8"/>
  <c r="F44" i="8" s="1"/>
  <c r="B45" i="8"/>
  <c r="G15" i="8"/>
  <c r="C28" i="7"/>
  <c r="F28" i="7" s="1"/>
  <c r="C21" i="6"/>
  <c r="C22" i="8"/>
  <c r="G24" i="8"/>
  <c r="G19" i="8"/>
  <c r="G18" i="8"/>
  <c r="D67" i="7"/>
  <c r="E67" i="7" s="1"/>
  <c r="D66" i="7"/>
  <c r="D63" i="7"/>
  <c r="E63" i="7" s="1"/>
  <c r="D71" i="8"/>
  <c r="D65" i="7"/>
  <c r="E65" i="7" s="1"/>
  <c r="G17" i="8"/>
  <c r="G16" i="8"/>
  <c r="C29" i="7"/>
  <c r="F29" i="7" s="1"/>
  <c r="G26" i="8"/>
  <c r="F26" i="7"/>
  <c r="F25" i="7"/>
  <c r="G25" i="8"/>
  <c r="F24" i="7"/>
  <c r="F23" i="7"/>
  <c r="G23" i="8"/>
  <c r="B53" i="5"/>
  <c r="D53" i="5"/>
  <c r="E62" i="7"/>
  <c r="E87" i="4"/>
  <c r="D87" i="7" s="1"/>
  <c r="D62" i="8"/>
  <c r="E22" i="8"/>
  <c r="E28" i="6"/>
  <c r="B84" i="6"/>
  <c r="D84" i="6" s="1"/>
  <c r="D64" i="7"/>
  <c r="E50" i="7"/>
  <c r="B53" i="4"/>
  <c r="E29" i="8"/>
  <c r="G29" i="8" s="1"/>
  <c r="C72" i="7"/>
  <c r="C62" i="6"/>
  <c r="C44" i="6"/>
  <c r="D22" i="8"/>
  <c r="D22" i="6"/>
  <c r="E22" i="6" s="1"/>
  <c r="B84" i="7"/>
  <c r="E84" i="7" s="1"/>
  <c r="C21" i="8"/>
  <c r="E68" i="7"/>
  <c r="C72" i="6"/>
  <c r="B45" i="6"/>
  <c r="D45" i="6" s="1"/>
  <c r="C15" i="6"/>
  <c r="E15" i="6" s="1"/>
  <c r="D85" i="8"/>
  <c r="B73" i="8"/>
  <c r="D70" i="8"/>
  <c r="B65" i="8"/>
  <c r="F65" i="8" s="1"/>
  <c r="C62" i="8"/>
  <c r="D21" i="8"/>
  <c r="G14" i="8"/>
  <c r="C66" i="7"/>
  <c r="C64" i="7"/>
  <c r="C49" i="7"/>
  <c r="C22" i="7"/>
  <c r="F22" i="7" s="1"/>
  <c r="E74" i="2"/>
  <c r="C53" i="2"/>
  <c r="F68" i="8"/>
  <c r="E47" i="4"/>
  <c r="D47" i="8" s="1"/>
  <c r="E43" i="3"/>
  <c r="E73" i="7"/>
  <c r="E47" i="2"/>
  <c r="B47" i="6" s="1"/>
  <c r="E43" i="2"/>
  <c r="B43" i="6" s="1"/>
  <c r="C49" i="6"/>
  <c r="D49" i="6" s="1"/>
  <c r="B71" i="8"/>
  <c r="E87" i="5"/>
  <c r="E87" i="8" s="1"/>
  <c r="C53" i="5"/>
  <c r="D72" i="7"/>
  <c r="F14" i="7"/>
  <c r="C53" i="4"/>
  <c r="E87" i="2"/>
  <c r="B87" i="6" s="1"/>
  <c r="C43" i="7"/>
  <c r="C51" i="6"/>
  <c r="B63" i="8"/>
  <c r="C51" i="8"/>
  <c r="E74" i="5"/>
  <c r="D69" i="7"/>
  <c r="C15" i="7"/>
  <c r="F15" i="7" s="1"/>
  <c r="E74" i="4"/>
  <c r="B53" i="3"/>
  <c r="C45" i="8"/>
  <c r="E43" i="5"/>
  <c r="E43" i="8" s="1"/>
  <c r="C45" i="7"/>
  <c r="E47" i="3"/>
  <c r="C47" i="8" s="1"/>
  <c r="E86" i="2"/>
  <c r="D53" i="2"/>
  <c r="E44" i="7"/>
  <c r="B63" i="6"/>
  <c r="E74" i="3"/>
  <c r="C67" i="6"/>
  <c r="E43" i="4"/>
  <c r="C53" i="3"/>
  <c r="D50" i="6"/>
  <c r="B71" i="7"/>
  <c r="E71" i="7" s="1"/>
  <c r="E62" i="8"/>
  <c r="E47" i="5"/>
  <c r="E47" i="8" s="1"/>
  <c r="D46" i="6"/>
  <c r="F66" i="8"/>
  <c r="D64" i="6"/>
  <c r="E48" i="7"/>
  <c r="D73" i="6"/>
  <c r="D69" i="6"/>
  <c r="D65" i="6"/>
  <c r="E87" i="3"/>
  <c r="B53" i="2"/>
  <c r="D70" i="6" l="1"/>
  <c r="D72" i="6"/>
  <c r="E53" i="3"/>
  <c r="D68" i="6"/>
  <c r="F46" i="8"/>
  <c r="F64" i="8"/>
  <c r="D44" i="6"/>
  <c r="F73" i="8"/>
  <c r="E45" i="7"/>
  <c r="E51" i="7"/>
  <c r="D62" i="6"/>
  <c r="C47" i="6"/>
  <c r="E21" i="6"/>
  <c r="G21" i="8"/>
  <c r="F69" i="8"/>
  <c r="B74" i="6"/>
  <c r="F70" i="8"/>
  <c r="F51" i="8"/>
  <c r="G22" i="8"/>
  <c r="F71" i="8"/>
  <c r="D67" i="6"/>
  <c r="F63" i="8"/>
  <c r="B87" i="8"/>
  <c r="D51" i="6"/>
  <c r="E64" i="7"/>
  <c r="E66" i="7"/>
  <c r="E53" i="4"/>
  <c r="E49" i="7"/>
  <c r="E46" i="7"/>
  <c r="D47" i="7"/>
  <c r="C74" i="8"/>
  <c r="F85" i="8"/>
  <c r="F86" i="8" s="1"/>
  <c r="D86" i="6"/>
  <c r="B74" i="8"/>
  <c r="B74" i="7"/>
  <c r="B47" i="8"/>
  <c r="F47" i="8" s="1"/>
  <c r="B47" i="7"/>
  <c r="F45" i="8"/>
  <c r="B43" i="7"/>
  <c r="B43" i="8"/>
  <c r="B53" i="8" s="1"/>
  <c r="D87" i="8"/>
  <c r="D74" i="8"/>
  <c r="E86" i="7"/>
  <c r="D74" i="7"/>
  <c r="F62" i="8"/>
  <c r="C74" i="7"/>
  <c r="E53" i="8"/>
  <c r="E72" i="7"/>
  <c r="C47" i="7"/>
  <c r="C53" i="7" s="1"/>
  <c r="C43" i="6"/>
  <c r="D43" i="6" s="1"/>
  <c r="E53" i="5"/>
  <c r="E53" i="2"/>
  <c r="B87" i="7"/>
  <c r="C43" i="8"/>
  <c r="C53" i="8" s="1"/>
  <c r="B86" i="6"/>
  <c r="B86" i="7"/>
  <c r="B86" i="8"/>
  <c r="E88" i="2"/>
  <c r="D63" i="6"/>
  <c r="E74" i="8"/>
  <c r="C74" i="6"/>
  <c r="E69" i="7"/>
  <c r="D43" i="7"/>
  <c r="E43" i="7" s="1"/>
  <c r="D43" i="8"/>
  <c r="D53" i="8" s="1"/>
  <c r="D47" i="6"/>
  <c r="C53" i="6"/>
  <c r="C87" i="7"/>
  <c r="C87" i="8"/>
  <c r="C87" i="6"/>
  <c r="D87" i="6" s="1"/>
  <c r="B53" i="6"/>
  <c r="F74" i="8" l="1"/>
  <c r="D74" i="6"/>
  <c r="B53" i="7"/>
  <c r="F87" i="8"/>
  <c r="F88" i="8" s="1"/>
  <c r="E47" i="7"/>
  <c r="E53" i="7" s="1"/>
  <c r="D88" i="6"/>
  <c r="E74" i="7"/>
  <c r="D53" i="6"/>
  <c r="E87" i="7"/>
  <c r="E88" i="7" s="1"/>
  <c r="D53" i="7"/>
  <c r="B88" i="7"/>
  <c r="B88" i="8"/>
  <c r="B88" i="6"/>
  <c r="B84" i="3"/>
  <c r="F43" i="8"/>
  <c r="F53" i="8" s="1"/>
  <c r="E84" i="3" l="1"/>
  <c r="B86" i="3"/>
  <c r="B88" i="3" s="1"/>
  <c r="C84" i="3" s="1"/>
  <c r="C86" i="3" s="1"/>
  <c r="C88" i="3" s="1"/>
  <c r="D84" i="3" s="1"/>
  <c r="D86" i="3" s="1"/>
  <c r="D88" i="3" s="1"/>
  <c r="C84" i="8" l="1"/>
  <c r="E86" i="3"/>
  <c r="C84" i="7"/>
  <c r="C84" i="6"/>
  <c r="C86" i="6" l="1"/>
  <c r="C86" i="7"/>
  <c r="C86" i="8"/>
  <c r="E88" i="3"/>
  <c r="B84" i="4" s="1"/>
  <c r="B86" i="4" l="1"/>
  <c r="B88" i="4" s="1"/>
  <c r="C84" i="4" s="1"/>
  <c r="C86" i="4" s="1"/>
  <c r="C88" i="4" s="1"/>
  <c r="D84" i="4" s="1"/>
  <c r="D86" i="4" s="1"/>
  <c r="D88" i="4" s="1"/>
  <c r="E84" i="4"/>
  <c r="C88" i="8"/>
  <c r="C88" i="6"/>
  <c r="C88" i="7"/>
  <c r="D84" i="8" l="1"/>
  <c r="E86" i="4"/>
  <c r="D84" i="7"/>
  <c r="E88" i="4" l="1"/>
  <c r="D86" i="7"/>
  <c r="D86" i="8"/>
  <c r="D88" i="8" l="1"/>
  <c r="B84" i="5"/>
  <c r="D88" i="7"/>
  <c r="B86" i="5" l="1"/>
  <c r="B88" i="5" s="1"/>
  <c r="C84" i="5" s="1"/>
  <c r="C86" i="5" s="1"/>
  <c r="C88" i="5" s="1"/>
  <c r="D84" i="5" s="1"/>
  <c r="D86" i="5" s="1"/>
  <c r="D88" i="5" s="1"/>
  <c r="E84" i="5"/>
  <c r="E84" i="8" l="1"/>
  <c r="E86" i="5"/>
  <c r="E86" i="8" l="1"/>
  <c r="E88" i="5"/>
  <c r="E88" i="8" s="1"/>
</calcChain>
</file>

<file path=xl/sharedStrings.xml><?xml version="1.0" encoding="utf-8"?>
<sst xmlns="http://schemas.openxmlformats.org/spreadsheetml/2006/main" count="704" uniqueCount="102">
  <si>
    <t>Notas</t>
  </si>
  <si>
    <t>Cuarto Trimestre</t>
  </si>
  <si>
    <t xml:space="preserve">Para el IV trimetre se incorpora proyectos aprobados en el Complemento No.2 y en el cual se incluyero 8 proyectos mas al Programa ( dos a Construccion de Sistemas y 6 a </t>
  </si>
  <si>
    <t>ampliaciones o mejoras) . Se da por terminado el proyecto de Montenegro de Bagaces.</t>
  </si>
  <si>
    <t>Se incluye la terminacion del Proyecto La Virgen de Sarapiqui.</t>
  </si>
  <si>
    <t>Se instalaron un total de 20 equipo de desinfeccion.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</si>
  <si>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</si>
  <si>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</si>
  <si>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</si>
  <si>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</si>
  <si>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</si>
  <si>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</si>
  <si>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</si>
  <si>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</si>
  <si>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Cuadro N°1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</si>
  <si>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</si>
  <si>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</si>
  <si>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</si>
  <si>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</si>
  <si>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</si>
  <si>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</si>
  <si>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</si>
  <si>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</si>
  <si>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</si>
  <si>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</si>
  <si>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</si>
  <si>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</si>
  <si>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</si>
  <si>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</si>
  <si>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</si>
  <si>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r>
      <t>Fuente:</t>
    </r>
    <r>
      <rPr>
        <sz val="11"/>
        <rFont val="Calibri"/>
        <family val="2"/>
      </rPr>
      <t xml:space="preserve"> Programación y Control UEN-AP, SGSC</t>
    </r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</si>
  <si>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</si>
  <si>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</si>
  <si>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</si>
  <si>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</si>
  <si>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</si>
  <si>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</si>
  <si>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Compra e instalación de equipos de desinfección</t>
  </si>
  <si>
    <t>Total</t>
  </si>
  <si>
    <r>
      <t>Fuente</t>
    </r>
    <r>
      <rPr>
        <sz val="11"/>
        <rFont val="Calibri"/>
        <family val="2"/>
      </rPr>
      <t>: Administración y Finanzas</t>
    </r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</si>
  <si>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</si>
  <si>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</si>
  <si>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</si>
  <si>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</si>
  <si>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</si>
  <si>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</si>
  <si>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</si>
  <si>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</si>
  <si>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</si>
  <si>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</si>
  <si>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</si>
  <si>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</si>
  <si>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</si>
  <si>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</si>
  <si>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t>Cuadro  N°4</t>
  </si>
  <si>
    <t>Reporte de ingresos efectivos girados por el Fondo de Desarrollo Social y Asignaciones Familiares</t>
  </si>
  <si>
    <t>enero</t>
  </si>
  <si>
    <t>febrero</t>
  </si>
  <si>
    <t>marzo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</si>
  <si>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</si>
  <si>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</si>
  <si>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</si>
  <si>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</si>
  <si>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</si>
  <si>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r>
      <t>Fuente:</t>
    </r>
    <r>
      <rPr>
        <sz val="11"/>
        <rFont val="Calibri"/>
        <family val="2"/>
      </rPr>
      <t xml:space="preserve"> Administración y Finanzas</t>
    </r>
  </si>
  <si>
    <t>Abril</t>
  </si>
  <si>
    <t>Mayo</t>
  </si>
  <si>
    <t>Junio</t>
  </si>
  <si>
    <t xml:space="preserve">II Trimestre </t>
  </si>
  <si>
    <t>Julio</t>
  </si>
  <si>
    <t>Agosto</t>
  </si>
  <si>
    <t>Setiembre</t>
  </si>
  <si>
    <t xml:space="preserve">III Trimestre </t>
  </si>
  <si>
    <t>Octubre</t>
  </si>
  <si>
    <t>Noviembre</t>
  </si>
  <si>
    <t>Diciembre</t>
  </si>
  <si>
    <t xml:space="preserve">IV Trimestre </t>
  </si>
  <si>
    <t>I Trimestre</t>
  </si>
  <si>
    <t>II Trimestre</t>
  </si>
  <si>
    <t>I Semestre</t>
  </si>
  <si>
    <t>Ampliación o mejoras de acueductos rurales existentes</t>
  </si>
  <si>
    <t>III Trimestre</t>
  </si>
  <si>
    <t>Acumulado</t>
  </si>
  <si>
    <t>IV Trimestre</t>
  </si>
  <si>
    <t>Anual</t>
  </si>
  <si>
    <t xml:space="preserve">Nota: </t>
  </si>
  <si>
    <r>
      <t>Fuente:</t>
    </r>
    <r>
      <rPr>
        <sz val="11"/>
        <rFont val="Calibri"/>
        <family val="2"/>
      </rPr>
      <t xml:space="preserve"> Administración y Finanzas  </t>
    </r>
  </si>
  <si>
    <r>
      <t>Fuente:</t>
    </r>
    <r>
      <rPr>
        <sz val="11"/>
        <rFont val="Calibri"/>
        <family val="2"/>
      </rPr>
      <t xml:space="preserve"> Administración y Finanzas </t>
    </r>
  </si>
  <si>
    <t>Primer trimestre 2017</t>
  </si>
  <si>
    <t>Segundo trimestre 2017</t>
  </si>
  <si>
    <t>Tercer trimestre 2017</t>
  </si>
  <si>
    <t>Devolución superávit 2016</t>
  </si>
  <si>
    <t>Cuarto trimestre 2017</t>
  </si>
  <si>
    <t>Primer semestre 2017</t>
  </si>
  <si>
    <t>Tercer trimestre acumulado 2017</t>
  </si>
  <si>
    <t>Anual 2017</t>
  </si>
  <si>
    <t>Nota: El monto total del saldo inicial de caja corresponde al superavit  libre 2016</t>
  </si>
  <si>
    <t>Fecha de actualización: 29/05/2017</t>
  </si>
  <si>
    <t>Fecha de actualización: 04/09/2017</t>
  </si>
  <si>
    <t>Nota: La diferencia entre el cuadro 2 y 3 coresponde al pago de superávit 2016 en el mes de agosto por ¢154.884.755</t>
  </si>
  <si>
    <t>Fecha de actualización: 29/01/2018</t>
  </si>
  <si>
    <t>Fecha de actualización: 06/03/2018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</si>
</sst>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_(* #,##0_);_(* \(#,##0\);_(* \-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5">
    <xf numFmtId="0" fontId="0" fillId="0" borderId="0"/>
    <xf numFmtId="164" fontId="26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/>
    <xf numFmtId="0" fontId="26" fillId="19" borderId="4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</cellStyleXfs>
  <cellXfs count="39">
    <xf numFmtId="0" fontId="0" fillId="0" borderId="0" xfId="0"/>
    <xf numFmtId="0" fontId="18" fillId="0" borderId="0" xfId="0" applyFont="1" applyFill="1" applyAlignment="1"/>
    <xf numFmtId="0" fontId="2" fillId="0" borderId="0" xfId="0" applyFont="1" applyFill="1" applyAlignment="1"/>
    <xf numFmtId="0" fontId="19" fillId="0" borderId="0" xfId="0" applyFont="1"/>
    <xf numFmtId="0" fontId="0" fillId="0" borderId="0" xfId="0" applyFill="1"/>
    <xf numFmtId="0" fontId="0" fillId="0" borderId="0" xfId="0" applyFont="1" applyBorder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center"/>
    </xf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left"/>
    </xf>
    <xf numFmtId="165" fontId="18" fillId="0" borderId="10" xfId="1" applyNumberFormat="1" applyFont="1" applyFill="1" applyBorder="1" applyAlignment="1" applyProtection="1">
      <alignment horizontal="center"/>
    </xf>
    <xf numFmtId="165" fontId="22" fillId="0" borderId="11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indent="5"/>
    </xf>
    <xf numFmtId="165" fontId="22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vertical="center" indent="5"/>
    </xf>
    <xf numFmtId="165" fontId="18" fillId="0" borderId="0" xfId="1" applyNumberFormat="1" applyFont="1" applyFill="1" applyBorder="1" applyAlignment="1" applyProtection="1">
      <alignment vertical="center"/>
    </xf>
    <xf numFmtId="165" fontId="18" fillId="0" borderId="12" xfId="1" applyNumberFormat="1" applyFont="1" applyFill="1" applyBorder="1" applyAlignment="1" applyProtection="1"/>
    <xf numFmtId="165" fontId="22" fillId="0" borderId="0" xfId="1" applyNumberFormat="1" applyFont="1" applyFill="1" applyBorder="1" applyAlignment="1" applyProtection="1"/>
    <xf numFmtId="165" fontId="24" fillId="0" borderId="0" xfId="1" applyNumberFormat="1" applyFont="1" applyFill="1" applyBorder="1" applyAlignment="1" applyProtection="1">
      <alignment horizontal="left" indent="3"/>
    </xf>
    <xf numFmtId="165" fontId="18" fillId="0" borderId="0" xfId="1" applyNumberFormat="1" applyFont="1" applyFill="1" applyBorder="1" applyAlignment="1" applyProtection="1">
      <alignment horizontal="right" vertical="center"/>
    </xf>
    <xf numFmtId="165" fontId="18" fillId="0" borderId="0" xfId="1" applyNumberFormat="1" applyFont="1" applyFill="1" applyBorder="1" applyAlignment="1" applyProtection="1">
      <alignment horizontal="justify" vertical="center"/>
    </xf>
    <xf numFmtId="165" fontId="18" fillId="0" borderId="12" xfId="1" applyNumberFormat="1" applyFont="1" applyFill="1" applyBorder="1" applyAlignment="1" applyProtection="1">
      <alignment horizontal="center"/>
    </xf>
    <xf numFmtId="0" fontId="25" fillId="0" borderId="0" xfId="44" applyFont="1" applyFill="1"/>
    <xf numFmtId="165" fontId="12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21" fillId="0" borderId="0" xfId="44" applyFont="1" applyFill="1"/>
    <xf numFmtId="37" fontId="18" fillId="0" borderId="0" xfId="1" applyNumberFormat="1" applyFont="1" applyFill="1" applyBorder="1" applyAlignment="1" applyProtection="1"/>
    <xf numFmtId="37" fontId="18" fillId="0" borderId="0" xfId="1" applyNumberFormat="1" applyFont="1" applyFill="1" applyBorder="1" applyAlignment="1" applyProtection="1">
      <alignment horizontal="right"/>
    </xf>
    <xf numFmtId="37" fontId="18" fillId="0" borderId="0" xfId="1" applyNumberFormat="1" applyFont="1" applyFill="1" applyBorder="1" applyAlignment="1" applyProtection="1">
      <alignment horizontal="right" vertical="center"/>
    </xf>
    <xf numFmtId="37" fontId="18" fillId="0" borderId="12" xfId="1" applyNumberFormat="1" applyFont="1" applyFill="1" applyBorder="1" applyAlignment="1" applyProtection="1"/>
    <xf numFmtId="37" fontId="18" fillId="0" borderId="12" xfId="1" applyNumberFormat="1" applyFont="1" applyFill="1" applyBorder="1" applyAlignment="1" applyProtection="1">
      <alignment horizontal="center"/>
    </xf>
    <xf numFmtId="37" fontId="18" fillId="0" borderId="12" xfId="1" applyNumberFormat="1" applyFont="1" applyFill="1" applyBorder="1" applyAlignment="1" applyProtection="1">
      <alignment horizontal="right"/>
    </xf>
    <xf numFmtId="0" fontId="27" fillId="0" borderId="0" xfId="0" applyFont="1"/>
    <xf numFmtId="0" fontId="2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165" fontId="18" fillId="0" borderId="0" xfId="1" applyNumberFormat="1" applyFont="1" applyFill="1" applyBorder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horizontal="left" vertical="center" wrapText="1"/>
    </xf>
  </cellXfs>
  <cellStyles count="45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3"/>
    <cellStyle name="Celda de comprobación" xfId="21"/>
    <cellStyle name="Celda vinculada" xfId="22"/>
    <cellStyle name="Encabezado 4" xfId="24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25"/>
    <cellStyle name="Excel Built-in Normal" xfId="44"/>
    <cellStyle name="Incorrecto" xfId="26"/>
    <cellStyle name="Millares" xfId="1" builtinId="3"/>
    <cellStyle name="Neutral" xfId="27" builtinId="28" customBuiltin="1"/>
    <cellStyle name="Normal" xfId="0" builtinId="0"/>
    <cellStyle name="Normal 5" xfId="28"/>
    <cellStyle name="Notas" xfId="29"/>
    <cellStyle name="Salida" xfId="30"/>
    <cellStyle name="Texto de advertencia" xfId="31"/>
    <cellStyle name="Texto explicativo" xfId="32"/>
    <cellStyle name="Título" xfId="34"/>
    <cellStyle name="Título 1" xfId="35"/>
    <cellStyle name="Título 2" xfId="36"/>
    <cellStyle name="Título 3" xfId="37"/>
    <cellStyle name="Total" xfId="3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A25" sqref="A25:K25"/>
    </sheetView>
  </sheetViews>
  <sheetFormatPr baseColWidth="10" defaultColWidth="11.5703125" defaultRowHeight="12.75" x14ac:dyDescent="0.2"/>
  <cols>
    <col min="2" max="2" width="83.85546875" customWidth="1"/>
  </cols>
  <sheetData>
    <row r="1" spans="1:11" ht="15" x14ac:dyDescent="0.25">
      <c r="A1" s="1" t="s">
        <v>0</v>
      </c>
      <c r="B1" s="2"/>
    </row>
    <row r="3" spans="1:11" ht="15.75" x14ac:dyDescent="0.25">
      <c r="A3" s="3"/>
    </row>
    <row r="4" spans="1:11" s="4" customFormat="1" x14ac:dyDescent="0.2"/>
    <row r="5" spans="1:11" s="4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4" customForma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/>
    </row>
    <row r="7" spans="1:11" s="4" customFormat="1" x14ac:dyDescent="0.2">
      <c r="A7"/>
      <c r="B7" s="5"/>
      <c r="C7" s="5"/>
      <c r="D7" s="5"/>
      <c r="E7"/>
      <c r="F7"/>
      <c r="G7"/>
      <c r="H7"/>
      <c r="I7"/>
      <c r="J7"/>
      <c r="K7"/>
    </row>
    <row r="8" spans="1:11" s="4" customForma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4" customFormat="1" x14ac:dyDescent="0.2">
      <c r="A9"/>
      <c r="B9" s="5"/>
      <c r="C9" s="5"/>
      <c r="D9" s="5"/>
      <c r="E9"/>
      <c r="F9"/>
      <c r="G9"/>
      <c r="H9"/>
      <c r="I9"/>
      <c r="J9"/>
      <c r="K9"/>
    </row>
    <row r="10" spans="1:11" s="4" customFormat="1" x14ac:dyDescent="0.2"/>
    <row r="11" spans="1:11" s="4" customForma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4" customFormat="1" x14ac:dyDescent="0.2"/>
    <row r="13" spans="1:11" s="4" customFormat="1" x14ac:dyDescent="0.2"/>
    <row r="16" spans="1:11" ht="15.75" x14ac:dyDescent="0.25">
      <c r="A16" s="3"/>
    </row>
    <row r="17" spans="1:11" s="4" customFormat="1" x14ac:dyDescent="0.2"/>
    <row r="18" spans="1:11" s="4" customForma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4" customFormat="1" x14ac:dyDescent="0.2">
      <c r="A19" s="35"/>
      <c r="B19" s="35"/>
      <c r="C19" s="35"/>
      <c r="D19" s="35"/>
      <c r="E19" s="35"/>
      <c r="F19" s="35"/>
      <c r="G19" s="35"/>
    </row>
    <row r="20" spans="1:11" s="4" customFormat="1" x14ac:dyDescent="0.2"/>
    <row r="21" spans="1:11" s="4" customFormat="1" x14ac:dyDescent="0.2"/>
    <row r="22" spans="1:11" s="4" customForma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x14ac:dyDescent="0.2"/>
    <row r="24" spans="1:11" s="4" customFormat="1" x14ac:dyDescent="0.2"/>
    <row r="25" spans="1:11" s="4" customForma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4" customFormat="1" x14ac:dyDescent="0.2">
      <c r="A26" s="34"/>
      <c r="B26" s="34"/>
      <c r="C26" s="34"/>
      <c r="D26" s="34"/>
      <c r="E26" s="34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4" spans="1:11" ht="15.75" x14ac:dyDescent="0.25">
      <c r="A34" s="3"/>
    </row>
    <row r="35" spans="1:11" s="4" customFormat="1" x14ac:dyDescent="0.2"/>
    <row r="36" spans="1:11" s="4" customForma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4" customFormat="1" x14ac:dyDescent="0.2"/>
    <row r="38" spans="1:11" s="4" customFormat="1" x14ac:dyDescent="0.2"/>
    <row r="39" spans="1:11" s="4" customFormat="1" x14ac:dyDescent="0.2"/>
    <row r="40" spans="1:11" s="4" customFormat="1" x14ac:dyDescent="0.2"/>
    <row r="41" spans="1:11" s="4" customFormat="1" x14ac:dyDescent="0.2"/>
    <row r="42" spans="1:11" s="4" customFormat="1" x14ac:dyDescent="0.2"/>
    <row r="43" spans="1:11" s="4" customFormat="1" x14ac:dyDescent="0.2"/>
    <row r="44" spans="1:11" s="4" customFormat="1" x14ac:dyDescent="0.2"/>
    <row r="47" spans="1:11" ht="15.75" x14ac:dyDescent="0.25">
      <c r="A47" s="3" t="s">
        <v>1</v>
      </c>
    </row>
    <row r="48" spans="1:11" s="4" customFormat="1" x14ac:dyDescent="0.2"/>
    <row r="49" spans="1:1" s="4" customFormat="1" x14ac:dyDescent="0.2">
      <c r="A49" s="4" t="s">
        <v>2</v>
      </c>
    </row>
    <row r="50" spans="1:1" s="4" customFormat="1" x14ac:dyDescent="0.2">
      <c r="A50" s="4" t="s">
        <v>3</v>
      </c>
    </row>
    <row r="51" spans="1:1" s="4" customFormat="1" x14ac:dyDescent="0.2">
      <c r="A51" s="4" t="s">
        <v>4</v>
      </c>
    </row>
    <row r="52" spans="1:1" s="4" customFormat="1" x14ac:dyDescent="0.2">
      <c r="A52" s="4" t="s">
        <v>5</v>
      </c>
    </row>
    <row r="53" spans="1:1" s="4" customFormat="1" x14ac:dyDescent="0.2"/>
    <row r="54" spans="1:1" s="4" customFormat="1" x14ac:dyDescent="0.2"/>
    <row r="55" spans="1:1" s="4" customFormat="1" x14ac:dyDescent="0.2"/>
    <row r="56" spans="1:1" s="4" customFormat="1" x14ac:dyDescent="0.2"/>
    <row r="57" spans="1:1" s="4" customFormat="1" x14ac:dyDescent="0.2"/>
  </sheetData>
  <sheetProtection selectLockedCells="1" selectUnlockedCells="1"/>
  <mergeCells count="11">
    <mergeCell ref="A19:G19"/>
    <mergeCell ref="A5:K5"/>
    <mergeCell ref="A6:J6"/>
    <mergeCell ref="A8:K8"/>
    <mergeCell ref="A11:K11"/>
    <mergeCell ref="A18:K18"/>
    <mergeCell ref="A22:K22"/>
    <mergeCell ref="A25:K25"/>
    <mergeCell ref="A26:E26"/>
    <mergeCell ref="A30:K30"/>
    <mergeCell ref="A36:K3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4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7" t="s">
        <v>6</v>
      </c>
      <c r="B1" s="37"/>
      <c r="C1" s="37"/>
      <c r="D1" s="37"/>
      <c r="E1" s="37"/>
      <c r="F1" s="37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88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7" t="s">
        <v>14</v>
      </c>
      <c r="B8" s="37"/>
      <c r="C8" s="37"/>
      <c r="D8" s="37"/>
      <c r="E8" s="37"/>
      <c r="F8" s="37"/>
    </row>
    <row r="9" spans="1:7" x14ac:dyDescent="0.25">
      <c r="A9" s="37" t="s">
        <v>15</v>
      </c>
      <c r="B9" s="37"/>
      <c r="C9" s="37"/>
      <c r="D9" s="37"/>
      <c r="E9" s="37"/>
      <c r="F9" s="37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0</v>
      </c>
      <c r="E14" s="27">
        <v>0</v>
      </c>
      <c r="F14" s="27">
        <f>SUM(C14:E14)</f>
        <v>0</v>
      </c>
      <c r="G14" s="7"/>
    </row>
    <row r="15" spans="1:7" x14ac:dyDescent="0.25">
      <c r="A15" s="12"/>
      <c r="B15" s="7" t="s">
        <v>25</v>
      </c>
      <c r="C15" s="27">
        <v>0</v>
      </c>
      <c r="D15" s="27">
        <v>0</v>
      </c>
      <c r="E15" s="27">
        <v>0</v>
      </c>
      <c r="F15" s="27">
        <f>SUM(C15:E15)</f>
        <v>0</v>
      </c>
      <c r="G15" s="7"/>
    </row>
    <row r="16" spans="1:7" x14ac:dyDescent="0.25">
      <c r="A16" s="12" t="s">
        <v>26</v>
      </c>
      <c r="B16" s="7" t="s">
        <v>24</v>
      </c>
      <c r="C16" s="27">
        <v>6</v>
      </c>
      <c r="D16" s="27">
        <v>0</v>
      </c>
      <c r="E16" s="27">
        <v>0</v>
      </c>
      <c r="F16" s="27">
        <f>SUM(C16:E16)</f>
        <v>6</v>
      </c>
      <c r="G16" s="7"/>
    </row>
    <row r="17" spans="1:7" x14ac:dyDescent="0.25">
      <c r="A17" s="12"/>
      <c r="B17" s="7" t="s">
        <v>25</v>
      </c>
      <c r="C17" s="27">
        <v>11647</v>
      </c>
      <c r="D17" s="27">
        <v>0</v>
      </c>
      <c r="E17" s="27">
        <v>0</v>
      </c>
      <c r="F17" s="27">
        <f t="shared" ref="F17:F19" si="0">SUM(C17:E17)</f>
        <v>11647</v>
      </c>
      <c r="G17" s="7"/>
    </row>
    <row r="18" spans="1:7" x14ac:dyDescent="0.25">
      <c r="A18" s="12" t="s">
        <v>27</v>
      </c>
      <c r="B18" s="7" t="s">
        <v>24</v>
      </c>
      <c r="C18" s="27">
        <v>2</v>
      </c>
      <c r="D18" s="27">
        <v>0</v>
      </c>
      <c r="E18" s="27">
        <v>0</v>
      </c>
      <c r="F18" s="27">
        <f t="shared" si="0"/>
        <v>2</v>
      </c>
      <c r="G18" s="7"/>
    </row>
    <row r="19" spans="1:7" x14ac:dyDescent="0.25">
      <c r="A19" s="7"/>
      <c r="B19" s="7" t="s">
        <v>25</v>
      </c>
      <c r="C19" s="27">
        <v>9345</v>
      </c>
      <c r="D19" s="27">
        <v>0</v>
      </c>
      <c r="E19" s="27">
        <v>0</v>
      </c>
      <c r="F19" s="27">
        <f t="shared" si="0"/>
        <v>9345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0</v>
      </c>
      <c r="D21" s="27">
        <v>0</v>
      </c>
      <c r="E21" s="27">
        <v>0</v>
      </c>
      <c r="F21" s="27">
        <f>SUM(C21:E21)</f>
        <v>0</v>
      </c>
      <c r="G21" s="7"/>
    </row>
    <row r="22" spans="1:7" x14ac:dyDescent="0.25">
      <c r="A22" s="12"/>
      <c r="B22" s="7" t="s">
        <v>25</v>
      </c>
      <c r="C22" s="27">
        <v>0</v>
      </c>
      <c r="D22" s="27">
        <v>0</v>
      </c>
      <c r="E22" s="27">
        <v>0</v>
      </c>
      <c r="F22" s="27">
        <f>SUM(C22:E22)</f>
        <v>0</v>
      </c>
      <c r="G22" s="7"/>
    </row>
    <row r="23" spans="1:7" x14ac:dyDescent="0.25">
      <c r="A23" s="12" t="s">
        <v>26</v>
      </c>
      <c r="B23" s="7" t="s">
        <v>24</v>
      </c>
      <c r="C23" s="27">
        <v>10</v>
      </c>
      <c r="D23" s="27">
        <v>0</v>
      </c>
      <c r="E23" s="27">
        <v>0</v>
      </c>
      <c r="F23" s="27">
        <f>SUM(C23:E23)</f>
        <v>10</v>
      </c>
    </row>
    <row r="24" spans="1:7" x14ac:dyDescent="0.25">
      <c r="A24" s="12"/>
      <c r="B24" s="7" t="s">
        <v>25</v>
      </c>
      <c r="C24" s="27">
        <v>59263</v>
      </c>
      <c r="D24" s="27">
        <v>0</v>
      </c>
      <c r="E24" s="27">
        <v>0</v>
      </c>
      <c r="F24" s="27">
        <f t="shared" ref="F24:F26" si="1">SUM(C24:E24)</f>
        <v>59263</v>
      </c>
    </row>
    <row r="25" spans="1:7" x14ac:dyDescent="0.25">
      <c r="A25" s="12" t="s">
        <v>27</v>
      </c>
      <c r="B25" s="7" t="s">
        <v>24</v>
      </c>
      <c r="C25" s="27">
        <v>2</v>
      </c>
      <c r="D25" s="27">
        <v>0</v>
      </c>
      <c r="E25" s="27">
        <v>0</v>
      </c>
      <c r="F25" s="27">
        <f t="shared" si="1"/>
        <v>2</v>
      </c>
    </row>
    <row r="26" spans="1:7" x14ac:dyDescent="0.25">
      <c r="A26" s="7"/>
      <c r="B26" s="7" t="s">
        <v>25</v>
      </c>
      <c r="C26" s="27">
        <v>824</v>
      </c>
      <c r="D26" s="27">
        <v>0</v>
      </c>
      <c r="E26" s="27">
        <v>0</v>
      </c>
      <c r="F26" s="27">
        <f t="shared" si="1"/>
        <v>824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3</v>
      </c>
      <c r="D28" s="27">
        <v>10</v>
      </c>
      <c r="E28" s="27">
        <v>5</v>
      </c>
      <c r="F28" s="27">
        <f>SUM(C28:E28)</f>
        <v>18</v>
      </c>
    </row>
    <row r="29" spans="1:7" x14ac:dyDescent="0.25">
      <c r="A29" s="15"/>
      <c r="B29" s="7" t="s">
        <v>25</v>
      </c>
      <c r="C29" s="27">
        <v>912</v>
      </c>
      <c r="D29" s="27">
        <v>5000</v>
      </c>
      <c r="E29" s="27">
        <v>5184</v>
      </c>
      <c r="F29" s="27">
        <f>SUM(C29:E29)</f>
        <v>11096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x14ac:dyDescent="0.25">
      <c r="A35" s="38"/>
      <c r="B35" s="38"/>
      <c r="C35" s="38"/>
      <c r="D35" s="38"/>
      <c r="E35" s="38"/>
      <c r="F35" s="38"/>
    </row>
    <row r="37" spans="1:6" x14ac:dyDescent="0.25">
      <c r="A37" s="37" t="s">
        <v>32</v>
      </c>
      <c r="B37" s="37"/>
      <c r="C37" s="37"/>
      <c r="D37" s="37"/>
      <c r="E37" s="37"/>
    </row>
    <row r="38" spans="1:6" x14ac:dyDescent="0.25">
      <c r="A38" s="37" t="s">
        <v>33</v>
      </c>
      <c r="B38" s="37"/>
      <c r="C38" s="37"/>
      <c r="D38" s="37"/>
      <c r="E38" s="37"/>
    </row>
    <row r="39" spans="1:6" x14ac:dyDescent="0.25">
      <c r="A39" s="37" t="s">
        <v>34</v>
      </c>
      <c r="B39" s="37"/>
      <c r="C39" s="37"/>
      <c r="D39" s="37"/>
      <c r="E39" s="37"/>
    </row>
    <row r="41" spans="1:6" x14ac:dyDescent="0.25">
      <c r="A41" s="10" t="s">
        <v>16</v>
      </c>
      <c r="B41" s="10" t="s">
        <v>18</v>
      </c>
      <c r="C41" s="10" t="s">
        <v>19</v>
      </c>
      <c r="D41" s="10" t="s">
        <v>20</v>
      </c>
      <c r="E41" s="10" t="s">
        <v>21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0</v>
      </c>
      <c r="C43" s="27">
        <f t="shared" ref="C43:D43" si="2">SUM(C44:C46)</f>
        <v>0</v>
      </c>
      <c r="D43" s="27">
        <f t="shared" si="2"/>
        <v>0</v>
      </c>
      <c r="E43" s="27">
        <f>SUM(B43:D43)</f>
        <v>0</v>
      </c>
      <c r="F43" s="8"/>
    </row>
    <row r="44" spans="1:6" x14ac:dyDescent="0.25">
      <c r="A44" s="18" t="s">
        <v>23</v>
      </c>
      <c r="B44" s="27">
        <v>0</v>
      </c>
      <c r="C44" s="27">
        <v>0</v>
      </c>
      <c r="D44" s="27">
        <v>0</v>
      </c>
      <c r="E44" s="27">
        <f>SUM(B44:D44)</f>
        <v>0</v>
      </c>
      <c r="F44" s="19"/>
    </row>
    <row r="45" spans="1:6" x14ac:dyDescent="0.25">
      <c r="A45" s="18" t="s">
        <v>26</v>
      </c>
      <c r="B45" s="27">
        <v>0</v>
      </c>
      <c r="C45" s="27">
        <v>0</v>
      </c>
      <c r="D45" s="27">
        <v>0</v>
      </c>
      <c r="E45" s="27">
        <f>SUM(B45:D45)</f>
        <v>0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 t="shared" ref="E46:E51" si="3">SUM(B46:D46)</f>
        <v>0</v>
      </c>
      <c r="F46" s="19"/>
    </row>
    <row r="47" spans="1:6" x14ac:dyDescent="0.25">
      <c r="A47" s="15" t="s">
        <v>36</v>
      </c>
      <c r="B47" s="28">
        <f>SUM(B48:B50)</f>
        <v>0</v>
      </c>
      <c r="C47" s="28">
        <f t="shared" ref="C47:D47" si="4">SUM(C48:C50)</f>
        <v>0</v>
      </c>
      <c r="D47" s="28">
        <f t="shared" si="4"/>
        <v>0</v>
      </c>
      <c r="E47" s="27">
        <f t="shared" si="3"/>
        <v>0</v>
      </c>
    </row>
    <row r="48" spans="1:6" x14ac:dyDescent="0.25">
      <c r="A48" s="18" t="s">
        <v>23</v>
      </c>
      <c r="B48" s="28">
        <v>0</v>
      </c>
      <c r="C48" s="28">
        <v>0</v>
      </c>
      <c r="D48" s="28">
        <v>0</v>
      </c>
      <c r="E48" s="27">
        <f>SUM(B48:D48)</f>
        <v>0</v>
      </c>
    </row>
    <row r="49" spans="1:5" x14ac:dyDescent="0.25">
      <c r="A49" s="18" t="s">
        <v>26</v>
      </c>
      <c r="B49" s="28">
        <v>0</v>
      </c>
      <c r="C49" s="28">
        <v>0</v>
      </c>
      <c r="D49" s="28">
        <v>0</v>
      </c>
      <c r="E49" s="27">
        <f t="shared" si="3"/>
        <v>0</v>
      </c>
    </row>
    <row r="50" spans="1:5" x14ac:dyDescent="0.25">
      <c r="A50" s="18" t="s">
        <v>27</v>
      </c>
      <c r="B50" s="28">
        <v>0</v>
      </c>
      <c r="C50" s="28">
        <v>0</v>
      </c>
      <c r="D50" s="28">
        <v>0</v>
      </c>
      <c r="E50" s="27">
        <f>SUM(B50:D50)</f>
        <v>0</v>
      </c>
    </row>
    <row r="51" spans="1:5" x14ac:dyDescent="0.25">
      <c r="A51" s="15" t="s">
        <v>37</v>
      </c>
      <c r="B51" s="28">
        <v>0</v>
      </c>
      <c r="C51" s="28">
        <v>0</v>
      </c>
      <c r="D51" s="28">
        <v>0</v>
      </c>
      <c r="E51" s="27">
        <f t="shared" si="3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0</v>
      </c>
      <c r="C53" s="29">
        <f>+C43+C47+C51</f>
        <v>0</v>
      </c>
      <c r="D53" s="29">
        <f>+D43+D47+D51</f>
        <v>0</v>
      </c>
      <c r="E53" s="29">
        <f>+E43+E47+E51</f>
        <v>0</v>
      </c>
    </row>
    <row r="54" spans="1:5" x14ac:dyDescent="0.25">
      <c r="A54" s="17" t="s">
        <v>39</v>
      </c>
    </row>
    <row r="57" spans="1:5" x14ac:dyDescent="0.25">
      <c r="A57" s="37" t="s">
        <v>40</v>
      </c>
      <c r="B57" s="37"/>
      <c r="C57" s="37"/>
      <c r="D57" s="37"/>
      <c r="E57" s="37"/>
    </row>
    <row r="58" spans="1:5" x14ac:dyDescent="0.25">
      <c r="A58" s="37" t="s">
        <v>41</v>
      </c>
      <c r="B58" s="37"/>
      <c r="C58" s="37"/>
      <c r="D58" s="37"/>
      <c r="E58" s="37"/>
    </row>
    <row r="59" spans="1:5" x14ac:dyDescent="0.25">
      <c r="A59" s="37" t="s">
        <v>34</v>
      </c>
      <c r="B59" s="37"/>
      <c r="C59" s="37"/>
      <c r="D59" s="37"/>
      <c r="E59" s="37"/>
    </row>
    <row r="61" spans="1:5" x14ac:dyDescent="0.25">
      <c r="A61" s="10" t="s">
        <v>42</v>
      </c>
      <c r="B61" s="10" t="s">
        <v>18</v>
      </c>
      <c r="C61" s="10" t="s">
        <v>19</v>
      </c>
      <c r="D61" s="10" t="s">
        <v>20</v>
      </c>
      <c r="E61" s="10" t="s">
        <v>21</v>
      </c>
    </row>
    <row r="62" spans="1:5" x14ac:dyDescent="0.25">
      <c r="A62" s="20" t="s">
        <v>43</v>
      </c>
      <c r="B62" s="28">
        <v>0</v>
      </c>
      <c r="C62" s="28">
        <v>0</v>
      </c>
      <c r="D62" s="28">
        <v>0</v>
      </c>
      <c r="E62" s="28">
        <f t="shared" ref="E62:E73" si="5">SUM(B62:D62)</f>
        <v>0</v>
      </c>
    </row>
    <row r="63" spans="1:5" x14ac:dyDescent="0.25">
      <c r="A63" s="20" t="s">
        <v>44</v>
      </c>
      <c r="B63" s="28">
        <v>0</v>
      </c>
      <c r="C63" s="28">
        <v>0</v>
      </c>
      <c r="D63" s="28">
        <v>0</v>
      </c>
      <c r="E63" s="28">
        <f t="shared" si="5"/>
        <v>0</v>
      </c>
    </row>
    <row r="64" spans="1:5" x14ac:dyDescent="0.25">
      <c r="A64" s="20" t="s">
        <v>45</v>
      </c>
      <c r="B64" s="28">
        <v>0</v>
      </c>
      <c r="C64" s="28">
        <v>0</v>
      </c>
      <c r="D64" s="28">
        <v>0</v>
      </c>
      <c r="E64" s="28">
        <f t="shared" si="5"/>
        <v>0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5"/>
        <v>0</v>
      </c>
    </row>
    <row r="66" spans="1:5" x14ac:dyDescent="0.25">
      <c r="A66" s="20" t="s">
        <v>47</v>
      </c>
      <c r="B66" s="28">
        <v>0</v>
      </c>
      <c r="C66" s="28">
        <v>0</v>
      </c>
      <c r="D66" s="28">
        <v>0</v>
      </c>
      <c r="E66" s="28">
        <f t="shared" si="5"/>
        <v>0</v>
      </c>
    </row>
    <row r="67" spans="1:5" x14ac:dyDescent="0.25">
      <c r="A67" s="20" t="s">
        <v>48</v>
      </c>
      <c r="B67" s="28">
        <v>0</v>
      </c>
      <c r="C67" s="28">
        <v>0</v>
      </c>
      <c r="D67" s="28">
        <v>0</v>
      </c>
      <c r="E67" s="28">
        <f t="shared" si="5"/>
        <v>0</v>
      </c>
    </row>
    <row r="68" spans="1:5" x14ac:dyDescent="0.25">
      <c r="A68" s="20" t="s">
        <v>49</v>
      </c>
      <c r="B68" s="28">
        <v>0</v>
      </c>
      <c r="C68" s="28">
        <v>0</v>
      </c>
      <c r="D68" s="28">
        <v>0</v>
      </c>
      <c r="E68" s="28">
        <f t="shared" si="5"/>
        <v>0</v>
      </c>
    </row>
    <row r="69" spans="1:5" x14ac:dyDescent="0.25">
      <c r="A69" s="20" t="s">
        <v>50</v>
      </c>
      <c r="B69" s="28">
        <v>0</v>
      </c>
      <c r="C69" s="28">
        <v>0</v>
      </c>
      <c r="D69" s="28">
        <v>0</v>
      </c>
      <c r="E69" s="28">
        <f t="shared" si="5"/>
        <v>0</v>
      </c>
    </row>
    <row r="70" spans="1:5" x14ac:dyDescent="0.25">
      <c r="A70" s="20" t="s">
        <v>51</v>
      </c>
      <c r="B70" s="28">
        <v>0</v>
      </c>
      <c r="C70" s="28">
        <v>0</v>
      </c>
      <c r="D70" s="28">
        <v>0</v>
      </c>
      <c r="E70" s="28">
        <f t="shared" si="5"/>
        <v>0</v>
      </c>
    </row>
    <row r="71" spans="1:5" x14ac:dyDescent="0.25">
      <c r="A71" s="20" t="s">
        <v>52</v>
      </c>
      <c r="B71" s="28">
        <v>0</v>
      </c>
      <c r="C71" s="28">
        <v>0</v>
      </c>
      <c r="D71" s="28">
        <v>0</v>
      </c>
      <c r="E71" s="28">
        <f t="shared" si="5"/>
        <v>0</v>
      </c>
    </row>
    <row r="72" spans="1:5" x14ac:dyDescent="0.25">
      <c r="A72" s="20" t="s">
        <v>53</v>
      </c>
      <c r="B72" s="28">
        <v>0</v>
      </c>
      <c r="C72" s="28">
        <v>0</v>
      </c>
      <c r="D72" s="28">
        <v>0</v>
      </c>
      <c r="E72" s="28">
        <f t="shared" si="5"/>
        <v>0</v>
      </c>
    </row>
    <row r="73" spans="1:5" x14ac:dyDescent="0.25">
      <c r="A73" s="6" t="s">
        <v>91</v>
      </c>
      <c r="B73" s="26">
        <v>0</v>
      </c>
      <c r="C73" s="26">
        <v>0</v>
      </c>
      <c r="D73" s="26">
        <v>0</v>
      </c>
      <c r="E73" s="26">
        <f t="shared" si="5"/>
        <v>0</v>
      </c>
    </row>
    <row r="74" spans="1:5" x14ac:dyDescent="0.25">
      <c r="A74" s="21" t="s">
        <v>38</v>
      </c>
      <c r="B74" s="30">
        <f>SUM(B62:B73)</f>
        <v>0</v>
      </c>
      <c r="C74" s="30">
        <f>SUM(C62:C73)</f>
        <v>0</v>
      </c>
      <c r="D74" s="30">
        <f>SUM(D62:D73)</f>
        <v>0</v>
      </c>
      <c r="E74" s="30">
        <f>SUM(E62:E73)</f>
        <v>0</v>
      </c>
    </row>
    <row r="75" spans="1:5" x14ac:dyDescent="0.25">
      <c r="A75" s="17" t="s">
        <v>86</v>
      </c>
    </row>
    <row r="76" spans="1:5" x14ac:dyDescent="0.25">
      <c r="A76" s="22"/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7" x14ac:dyDescent="0.25">
      <c r="A82" s="10" t="s">
        <v>42</v>
      </c>
      <c r="B82" s="10" t="s">
        <v>56</v>
      </c>
      <c r="C82" s="10" t="s">
        <v>57</v>
      </c>
      <c r="D82" s="10" t="s">
        <v>58</v>
      </c>
      <c r="E82" s="10" t="s">
        <v>21</v>
      </c>
    </row>
    <row r="83" spans="1:7" ht="15.75" customHeight="1" x14ac:dyDescent="0.25">
      <c r="B83" s="27"/>
      <c r="C83" s="27"/>
      <c r="D83" s="27"/>
      <c r="E83" s="27"/>
    </row>
    <row r="84" spans="1:7" x14ac:dyDescent="0.25">
      <c r="A84" s="6" t="s">
        <v>59</v>
      </c>
      <c r="B84" s="27">
        <v>154884755.44</v>
      </c>
      <c r="C84" s="27">
        <f>B88</f>
        <v>154884755.44</v>
      </c>
      <c r="D84" s="27">
        <f>C88</f>
        <v>154884755.44</v>
      </c>
      <c r="E84" s="27">
        <f>+B84</f>
        <v>154884755.44</v>
      </c>
      <c r="G84" s="23"/>
    </row>
    <row r="85" spans="1:7" x14ac:dyDescent="0.25">
      <c r="A85" s="6" t="s">
        <v>60</v>
      </c>
      <c r="B85" s="27">
        <v>0</v>
      </c>
      <c r="C85" s="27">
        <v>0</v>
      </c>
      <c r="D85" s="27">
        <v>300000000</v>
      </c>
      <c r="E85" s="27">
        <f>SUM(B85:D85)</f>
        <v>300000000</v>
      </c>
    </row>
    <row r="86" spans="1:7" x14ac:dyDescent="0.25">
      <c r="A86" s="6" t="s">
        <v>61</v>
      </c>
      <c r="B86" s="27">
        <f>+B84+B85</f>
        <v>154884755.44</v>
      </c>
      <c r="C86" s="27">
        <f>+C84+C85</f>
        <v>154884755.44</v>
      </c>
      <c r="D86" s="27">
        <f>+D84+D85</f>
        <v>454884755.44</v>
      </c>
      <c r="E86" s="27">
        <f>+E84+E85</f>
        <v>454884755.44</v>
      </c>
    </row>
    <row r="87" spans="1:7" x14ac:dyDescent="0.25">
      <c r="A87" s="6" t="s">
        <v>62</v>
      </c>
      <c r="B87" s="27">
        <f>B74</f>
        <v>0</v>
      </c>
      <c r="C87" s="27">
        <f>C74</f>
        <v>0</v>
      </c>
      <c r="D87" s="27">
        <f>D74</f>
        <v>0</v>
      </c>
      <c r="E87" s="27">
        <f>SUM(B87:D87)</f>
        <v>0</v>
      </c>
    </row>
    <row r="88" spans="1:7" x14ac:dyDescent="0.25">
      <c r="A88" s="6" t="s">
        <v>63</v>
      </c>
      <c r="B88" s="27">
        <f>+B86-B87</f>
        <v>154884755.44</v>
      </c>
      <c r="C88" s="27">
        <f>+C86-C87</f>
        <v>154884755.44</v>
      </c>
      <c r="D88" s="27">
        <f>+D86-D87</f>
        <v>454884755.44</v>
      </c>
      <c r="E88" s="27">
        <f>+E86-E87</f>
        <v>454884755.44</v>
      </c>
    </row>
    <row r="89" spans="1:7" x14ac:dyDescent="0.25">
      <c r="A89" s="16"/>
      <c r="B89" s="31"/>
      <c r="C89" s="31"/>
      <c r="D89" s="31"/>
      <c r="E89" s="31"/>
    </row>
    <row r="90" spans="1:7" x14ac:dyDescent="0.25">
      <c r="A90" s="17" t="s">
        <v>64</v>
      </c>
    </row>
    <row r="91" spans="1:7" x14ac:dyDescent="0.25">
      <c r="A91" s="6" t="s">
        <v>96</v>
      </c>
    </row>
    <row r="93" spans="1:7" x14ac:dyDescent="0.25">
      <c r="A93" s="6" t="s">
        <v>97</v>
      </c>
    </row>
    <row r="94" spans="1:7" x14ac:dyDescent="0.25">
      <c r="A9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55" zoomScale="90" zoomScaleNormal="90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22.7109375" style="6" customWidth="1"/>
    <col min="4" max="4" width="16" style="6" customWidth="1"/>
    <col min="5" max="5" width="25.28515625" style="6" customWidth="1"/>
    <col min="6" max="6" width="13.140625" style="6" customWidth="1"/>
    <col min="7" max="7" width="17.28515625" style="6" customWidth="1"/>
    <col min="8" max="8" width="15.28515625" style="6" customWidth="1"/>
    <col min="9" max="9" width="14.85546875" style="6" customWidth="1"/>
    <col min="10" max="10" width="11.5703125" style="6" customWidth="1"/>
    <col min="11" max="16384" width="10.7109375" style="6"/>
  </cols>
  <sheetData>
    <row r="1" spans="1:7" x14ac:dyDescent="0.25">
      <c r="A1" s="37" t="s">
        <v>6</v>
      </c>
      <c r="B1" s="37"/>
      <c r="C1" s="37"/>
      <c r="D1" s="37"/>
      <c r="E1" s="37"/>
      <c r="F1" s="37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89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7" t="s">
        <v>14</v>
      </c>
      <c r="B8" s="37"/>
      <c r="C8" s="37"/>
      <c r="D8" s="37"/>
      <c r="E8" s="37"/>
      <c r="F8" s="37"/>
    </row>
    <row r="9" spans="1:7" x14ac:dyDescent="0.25">
      <c r="A9" s="37" t="s">
        <v>15</v>
      </c>
      <c r="B9" s="37"/>
      <c r="C9" s="37"/>
      <c r="D9" s="37"/>
      <c r="E9" s="37"/>
      <c r="F9" s="37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65</v>
      </c>
      <c r="D12" s="10" t="s">
        <v>66</v>
      </c>
      <c r="E12" s="10" t="s">
        <v>67</v>
      </c>
      <c r="F12" s="10" t="s">
        <v>68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0</v>
      </c>
      <c r="E14" s="27">
        <v>0</v>
      </c>
      <c r="F14" s="27">
        <f>SUM(C14:E14)</f>
        <v>0</v>
      </c>
      <c r="G14" s="7"/>
    </row>
    <row r="15" spans="1:7" x14ac:dyDescent="0.25">
      <c r="A15" s="12"/>
      <c r="B15" s="7" t="s">
        <v>25</v>
      </c>
      <c r="C15" s="27">
        <v>0</v>
      </c>
      <c r="D15" s="27">
        <v>0</v>
      </c>
      <c r="E15" s="27">
        <v>0</v>
      </c>
      <c r="F15" s="27">
        <f t="shared" ref="F15:F19" si="0">SUM(C15:E15)</f>
        <v>0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0</v>
      </c>
      <c r="E16" s="27">
        <v>0</v>
      </c>
      <c r="F16" s="27">
        <f t="shared" si="0"/>
        <v>0</v>
      </c>
      <c r="G16" s="7"/>
    </row>
    <row r="17" spans="1:7" x14ac:dyDescent="0.25">
      <c r="A17" s="12"/>
      <c r="B17" s="7" t="s">
        <v>25</v>
      </c>
      <c r="C17" s="27">
        <v>0</v>
      </c>
      <c r="D17" s="27">
        <v>0</v>
      </c>
      <c r="E17" s="27">
        <v>0</v>
      </c>
      <c r="F17" s="27">
        <f t="shared" si="0"/>
        <v>0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 t="shared" si="0"/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si="0"/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1</v>
      </c>
      <c r="D21" s="27">
        <v>0</v>
      </c>
      <c r="E21" s="27">
        <v>0</v>
      </c>
      <c r="F21" s="27">
        <f>SUM(C21:E21)</f>
        <v>1</v>
      </c>
      <c r="G21" s="7"/>
    </row>
    <row r="22" spans="1:7" x14ac:dyDescent="0.25">
      <c r="A22" s="12"/>
      <c r="B22" s="7" t="s">
        <v>25</v>
      </c>
      <c r="C22" s="27">
        <v>1695</v>
      </c>
      <c r="D22" s="27">
        <v>0</v>
      </c>
      <c r="E22" s="27">
        <v>0</v>
      </c>
      <c r="F22" s="27">
        <f>SUM(C22:E22)</f>
        <v>1695</v>
      </c>
      <c r="G22" s="7"/>
    </row>
    <row r="23" spans="1:7" x14ac:dyDescent="0.25">
      <c r="A23" s="12" t="s">
        <v>26</v>
      </c>
      <c r="B23" s="7" t="s">
        <v>24</v>
      </c>
      <c r="C23" s="27">
        <v>-1</v>
      </c>
      <c r="D23" s="27">
        <v>0</v>
      </c>
      <c r="E23" s="27">
        <v>0</v>
      </c>
      <c r="F23" s="27">
        <f t="shared" ref="F23:F29" si="1">SUM(C23:E23)</f>
        <v>-1</v>
      </c>
    </row>
    <row r="24" spans="1:7" x14ac:dyDescent="0.25">
      <c r="A24" s="12"/>
      <c r="B24" s="7" t="s">
        <v>25</v>
      </c>
      <c r="C24" s="27">
        <v>-1695</v>
      </c>
      <c r="D24" s="27">
        <v>0</v>
      </c>
      <c r="E24" s="27">
        <v>0</v>
      </c>
      <c r="F24" s="27">
        <f t="shared" si="1"/>
        <v>-1695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0</v>
      </c>
      <c r="E25" s="27">
        <v>0</v>
      </c>
      <c r="F25" s="27">
        <f t="shared" si="1"/>
        <v>0</v>
      </c>
    </row>
    <row r="26" spans="1:7" x14ac:dyDescent="0.25">
      <c r="A26" s="7"/>
      <c r="B26" s="7" t="s">
        <v>25</v>
      </c>
      <c r="C26" s="27">
        <v>0</v>
      </c>
      <c r="D26" s="27">
        <v>0</v>
      </c>
      <c r="E26" s="27">
        <v>0</v>
      </c>
      <c r="F26" s="27">
        <f t="shared" si="1"/>
        <v>0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0</v>
      </c>
      <c r="D28" s="27">
        <v>4</v>
      </c>
      <c r="E28" s="27">
        <v>7</v>
      </c>
      <c r="F28" s="27">
        <f t="shared" si="1"/>
        <v>11</v>
      </c>
    </row>
    <row r="29" spans="1:7" x14ac:dyDescent="0.25">
      <c r="A29" s="15"/>
      <c r="B29" s="7" t="s">
        <v>25</v>
      </c>
      <c r="C29" s="27">
        <v>0</v>
      </c>
      <c r="D29" s="27">
        <v>2094</v>
      </c>
      <c r="E29" s="27">
        <v>7556</v>
      </c>
      <c r="F29" s="27">
        <f t="shared" si="1"/>
        <v>9650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7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7" x14ac:dyDescent="0.25">
      <c r="A34" s="38"/>
      <c r="B34" s="38"/>
      <c r="C34" s="38"/>
      <c r="D34" s="38"/>
      <c r="E34" s="38"/>
      <c r="F34" s="38"/>
    </row>
    <row r="35" spans="1:7" ht="22.35" customHeight="1" x14ac:dyDescent="0.25">
      <c r="A35" s="38"/>
      <c r="B35" s="38"/>
      <c r="C35" s="38"/>
      <c r="D35" s="38"/>
      <c r="E35" s="38"/>
      <c r="F35" s="38"/>
    </row>
    <row r="37" spans="1:7" x14ac:dyDescent="0.25">
      <c r="A37" s="37" t="s">
        <v>32</v>
      </c>
      <c r="B37" s="37"/>
      <c r="C37" s="37"/>
      <c r="D37" s="37"/>
      <c r="E37" s="37"/>
    </row>
    <row r="38" spans="1:7" x14ac:dyDescent="0.25">
      <c r="A38" s="37" t="s">
        <v>33</v>
      </c>
      <c r="B38" s="37"/>
      <c r="C38" s="37"/>
      <c r="D38" s="37"/>
      <c r="E38" s="37"/>
    </row>
    <row r="39" spans="1:7" x14ac:dyDescent="0.25">
      <c r="A39" s="37" t="s">
        <v>34</v>
      </c>
      <c r="B39" s="37"/>
      <c r="C39" s="37"/>
      <c r="D39" s="37"/>
      <c r="E39" s="37"/>
    </row>
    <row r="41" spans="1:7" x14ac:dyDescent="0.25">
      <c r="A41" s="10" t="s">
        <v>16</v>
      </c>
      <c r="B41" s="10" t="s">
        <v>65</v>
      </c>
      <c r="C41" s="10" t="s">
        <v>66</v>
      </c>
      <c r="D41" s="10" t="s">
        <v>67</v>
      </c>
      <c r="E41" s="10" t="s">
        <v>68</v>
      </c>
      <c r="F41" s="7"/>
    </row>
    <row r="42" spans="1:7" x14ac:dyDescent="0.25">
      <c r="A42" s="7"/>
      <c r="B42" s="7"/>
      <c r="C42" s="7"/>
      <c r="D42" s="7"/>
      <c r="E42" s="7"/>
      <c r="F42" s="7"/>
    </row>
    <row r="43" spans="1:7" x14ac:dyDescent="0.25">
      <c r="A43" s="9" t="s">
        <v>35</v>
      </c>
      <c r="B43" s="27">
        <f>SUM(B44:B46)</f>
        <v>0</v>
      </c>
      <c r="C43" s="27">
        <f>SUM(C44:C46)</f>
        <v>2255045.8327299999</v>
      </c>
      <c r="D43" s="27">
        <f>SUM(D44:D46)</f>
        <v>41593347.209999993</v>
      </c>
      <c r="E43" s="27">
        <f>SUM(B43:D43)</f>
        <v>43848393.042729996</v>
      </c>
      <c r="F43" s="8"/>
    </row>
    <row r="44" spans="1:7" x14ac:dyDescent="0.25">
      <c r="A44" s="18" t="s">
        <v>23</v>
      </c>
      <c r="B44" s="27">
        <v>0</v>
      </c>
      <c r="C44" s="26">
        <v>0</v>
      </c>
      <c r="D44" s="27">
        <v>40949425.799999997</v>
      </c>
      <c r="E44" s="27">
        <f t="shared" ref="E44:E51" si="2">SUM(B44:D44)</f>
        <v>40949425.799999997</v>
      </c>
      <c r="F44" s="19"/>
      <c r="G44" s="8"/>
    </row>
    <row r="45" spans="1:7" x14ac:dyDescent="0.25">
      <c r="A45" s="18" t="s">
        <v>26</v>
      </c>
      <c r="B45" s="27">
        <v>0</v>
      </c>
      <c r="C45" s="27">
        <v>2255045.8327299999</v>
      </c>
      <c r="D45" s="26">
        <v>643921.40999999968</v>
      </c>
      <c r="E45" s="27">
        <f>SUM(B45:D45)</f>
        <v>2898967.2427299996</v>
      </c>
      <c r="F45" s="19"/>
    </row>
    <row r="46" spans="1:7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>SUM(B46:D46)</f>
        <v>0</v>
      </c>
      <c r="F46" s="19"/>
    </row>
    <row r="47" spans="1:7" x14ac:dyDescent="0.25">
      <c r="A47" s="15" t="s">
        <v>36</v>
      </c>
      <c r="B47" s="28">
        <f>SUM(B48:B50)</f>
        <v>0</v>
      </c>
      <c r="C47" s="28">
        <f>SUM(C48:C50)</f>
        <v>26487921.564714</v>
      </c>
      <c r="D47" s="28">
        <f>SUM(D48:D50)</f>
        <v>5725325.1699999981</v>
      </c>
      <c r="E47" s="27">
        <f t="shared" si="2"/>
        <v>32213246.734713998</v>
      </c>
      <c r="F47" s="19"/>
    </row>
    <row r="48" spans="1:7" x14ac:dyDescent="0.25">
      <c r="A48" s="18" t="s">
        <v>23</v>
      </c>
      <c r="B48" s="28">
        <v>0</v>
      </c>
      <c r="C48" s="28">
        <v>0</v>
      </c>
      <c r="D48" s="28">
        <v>0</v>
      </c>
      <c r="E48" s="27">
        <f>SUM(B48:D48)</f>
        <v>0</v>
      </c>
      <c r="F48" s="19"/>
    </row>
    <row r="49" spans="1:5" x14ac:dyDescent="0.25">
      <c r="A49" s="18" t="s">
        <v>26</v>
      </c>
      <c r="B49" s="28"/>
      <c r="C49" s="28">
        <v>26487921.564714</v>
      </c>
      <c r="D49" s="28">
        <v>5725325.1699999981</v>
      </c>
      <c r="E49" s="27">
        <f t="shared" si="2"/>
        <v>32213246.734713998</v>
      </c>
    </row>
    <row r="50" spans="1:5" x14ac:dyDescent="0.25">
      <c r="A50" s="18" t="s">
        <v>27</v>
      </c>
      <c r="B50" s="28">
        <v>0</v>
      </c>
      <c r="C50" s="28">
        <v>0</v>
      </c>
      <c r="D50" s="28">
        <v>0</v>
      </c>
      <c r="E50" s="27">
        <f>SUM(B50:D50)</f>
        <v>0</v>
      </c>
    </row>
    <row r="51" spans="1:5" x14ac:dyDescent="0.25">
      <c r="A51" s="15" t="s">
        <v>37</v>
      </c>
      <c r="B51" s="28">
        <v>0</v>
      </c>
      <c r="C51" s="28">
        <v>0</v>
      </c>
      <c r="D51" s="28">
        <v>0</v>
      </c>
      <c r="E51" s="27">
        <f t="shared" si="2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0</v>
      </c>
      <c r="C53" s="29">
        <f>+C43+C47+C51</f>
        <v>28742967.397443999</v>
      </c>
      <c r="D53" s="29">
        <f>+D43+D47+D51</f>
        <v>47318672.379999995</v>
      </c>
      <c r="E53" s="29">
        <f>+E43+E47+E51</f>
        <v>76061639.77744399</v>
      </c>
    </row>
    <row r="54" spans="1:5" x14ac:dyDescent="0.25">
      <c r="A54" s="17" t="s">
        <v>39</v>
      </c>
    </row>
    <row r="57" spans="1:5" x14ac:dyDescent="0.25">
      <c r="A57" s="37" t="s">
        <v>40</v>
      </c>
      <c r="B57" s="37"/>
      <c r="C57" s="37"/>
      <c r="D57" s="37"/>
      <c r="E57" s="37"/>
    </row>
    <row r="58" spans="1:5" x14ac:dyDescent="0.25">
      <c r="A58" s="37" t="s">
        <v>41</v>
      </c>
      <c r="B58" s="37"/>
      <c r="C58" s="37"/>
      <c r="D58" s="37"/>
      <c r="E58" s="37"/>
    </row>
    <row r="59" spans="1:5" x14ac:dyDescent="0.25">
      <c r="A59" s="37" t="s">
        <v>34</v>
      </c>
      <c r="B59" s="37"/>
      <c r="C59" s="37"/>
      <c r="D59" s="37"/>
      <c r="E59" s="37"/>
    </row>
    <row r="61" spans="1:5" x14ac:dyDescent="0.25">
      <c r="A61" s="10" t="s">
        <v>42</v>
      </c>
      <c r="B61" s="10" t="s">
        <v>65</v>
      </c>
      <c r="C61" s="10" t="s">
        <v>66</v>
      </c>
      <c r="D61" s="10" t="s">
        <v>67</v>
      </c>
      <c r="E61" s="10" t="s">
        <v>68</v>
      </c>
    </row>
    <row r="62" spans="1:5" x14ac:dyDescent="0.25">
      <c r="A62" s="20" t="s">
        <v>43</v>
      </c>
      <c r="B62" s="28">
        <v>0</v>
      </c>
      <c r="C62" s="28">
        <v>9774004.5374439992</v>
      </c>
      <c r="D62" s="28">
        <v>4798957.82</v>
      </c>
      <c r="E62" s="28">
        <f t="shared" ref="E62:E73" si="3">SUM(B62:D62)</f>
        <v>14572962.357443999</v>
      </c>
    </row>
    <row r="63" spans="1:5" x14ac:dyDescent="0.25">
      <c r="A63" s="20" t="s">
        <v>44</v>
      </c>
      <c r="B63" s="28">
        <v>0</v>
      </c>
      <c r="C63" s="28">
        <v>0</v>
      </c>
      <c r="D63" s="28">
        <v>1565105.99</v>
      </c>
      <c r="E63" s="28">
        <f t="shared" si="3"/>
        <v>1565105.99</v>
      </c>
    </row>
    <row r="64" spans="1:5" x14ac:dyDescent="0.25">
      <c r="A64" s="20" t="s">
        <v>45</v>
      </c>
      <c r="B64" s="28">
        <v>0</v>
      </c>
      <c r="C64" s="28">
        <v>61636.36</v>
      </c>
      <c r="D64" s="28">
        <v>5182.7700000000041</v>
      </c>
      <c r="E64" s="28">
        <f t="shared" si="3"/>
        <v>66819.13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3"/>
        <v>0</v>
      </c>
    </row>
    <row r="66" spans="1:5" x14ac:dyDescent="0.25">
      <c r="A66" s="20" t="s">
        <v>47</v>
      </c>
      <c r="B66" s="28">
        <v>0</v>
      </c>
      <c r="C66" s="28">
        <v>0</v>
      </c>
      <c r="D66" s="28">
        <v>0</v>
      </c>
      <c r="E66" s="28">
        <f t="shared" si="3"/>
        <v>0</v>
      </c>
    </row>
    <row r="67" spans="1:5" x14ac:dyDescent="0.25">
      <c r="A67" s="20" t="s">
        <v>48</v>
      </c>
      <c r="B67" s="28">
        <v>0</v>
      </c>
      <c r="C67" s="28">
        <v>365046.5</v>
      </c>
      <c r="D67" s="28">
        <v>0</v>
      </c>
      <c r="E67" s="28">
        <f t="shared" si="3"/>
        <v>365046.5</v>
      </c>
    </row>
    <row r="68" spans="1:5" x14ac:dyDescent="0.25">
      <c r="A68" s="20" t="s">
        <v>49</v>
      </c>
      <c r="B68" s="28">
        <v>0</v>
      </c>
      <c r="C68" s="28">
        <v>0</v>
      </c>
      <c r="D68" s="28">
        <v>0</v>
      </c>
      <c r="E68" s="28">
        <f t="shared" si="3"/>
        <v>0</v>
      </c>
    </row>
    <row r="69" spans="1:5" x14ac:dyDescent="0.25">
      <c r="A69" s="20" t="s">
        <v>50</v>
      </c>
      <c r="B69" s="28">
        <v>0</v>
      </c>
      <c r="C69" s="28">
        <v>0</v>
      </c>
      <c r="D69" s="28">
        <v>0</v>
      </c>
      <c r="E69" s="28">
        <f t="shared" si="3"/>
        <v>0</v>
      </c>
    </row>
    <row r="70" spans="1:5" x14ac:dyDescent="0.25">
      <c r="A70" s="20" t="s">
        <v>51</v>
      </c>
      <c r="B70" s="28">
        <v>0</v>
      </c>
      <c r="C70" s="28">
        <v>0</v>
      </c>
      <c r="D70" s="28">
        <v>0</v>
      </c>
      <c r="E70" s="28">
        <f t="shared" si="3"/>
        <v>0</v>
      </c>
    </row>
    <row r="71" spans="1:5" x14ac:dyDescent="0.25">
      <c r="A71" s="20" t="s">
        <v>52</v>
      </c>
      <c r="B71" s="28">
        <v>0</v>
      </c>
      <c r="C71" s="28">
        <v>0</v>
      </c>
      <c r="D71" s="28">
        <v>0</v>
      </c>
      <c r="E71" s="28">
        <f t="shared" si="3"/>
        <v>0</v>
      </c>
    </row>
    <row r="72" spans="1:5" x14ac:dyDescent="0.25">
      <c r="A72" s="20" t="s">
        <v>53</v>
      </c>
      <c r="B72" s="28">
        <v>0</v>
      </c>
      <c r="C72" s="28">
        <v>18542280</v>
      </c>
      <c r="D72" s="28">
        <v>40949425.799999997</v>
      </c>
      <c r="E72" s="28">
        <f t="shared" si="3"/>
        <v>59491705.799999997</v>
      </c>
    </row>
    <row r="73" spans="1:5" x14ac:dyDescent="0.25">
      <c r="A73" s="6" t="s">
        <v>91</v>
      </c>
      <c r="B73" s="26">
        <v>0</v>
      </c>
      <c r="C73" s="26">
        <v>0</v>
      </c>
      <c r="D73" s="26">
        <v>0</v>
      </c>
      <c r="E73" s="26">
        <f t="shared" si="3"/>
        <v>0</v>
      </c>
    </row>
    <row r="74" spans="1:5" x14ac:dyDescent="0.25">
      <c r="A74" s="21" t="s">
        <v>38</v>
      </c>
      <c r="B74" s="30">
        <f>SUM(B62:B73)</f>
        <v>0</v>
      </c>
      <c r="C74" s="30">
        <f>SUM(C62:C73)</f>
        <v>28742967.397443999</v>
      </c>
      <c r="D74" s="30">
        <f>SUM(D62:D73)</f>
        <v>47318672.379999995</v>
      </c>
      <c r="E74" s="31">
        <f>SUM(E62:E73)</f>
        <v>76061639.777444005</v>
      </c>
    </row>
    <row r="75" spans="1:5" x14ac:dyDescent="0.25">
      <c r="A75" s="17" t="s">
        <v>86</v>
      </c>
    </row>
    <row r="76" spans="1:5" x14ac:dyDescent="0.25">
      <c r="A76" s="22"/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7" x14ac:dyDescent="0.25">
      <c r="A82" s="10" t="s">
        <v>42</v>
      </c>
      <c r="B82" s="10" t="s">
        <v>65</v>
      </c>
      <c r="C82" s="10" t="s">
        <v>66</v>
      </c>
      <c r="D82" s="10" t="s">
        <v>67</v>
      </c>
      <c r="E82" s="10" t="s">
        <v>68</v>
      </c>
    </row>
    <row r="83" spans="1:7" ht="15.75" customHeight="1" x14ac:dyDescent="0.25"/>
    <row r="84" spans="1:7" x14ac:dyDescent="0.25">
      <c r="A84" s="6" t="s">
        <v>59</v>
      </c>
      <c r="B84" s="26">
        <f>'1T'!E88</f>
        <v>454884755.44</v>
      </c>
      <c r="C84" s="26">
        <f>B88</f>
        <v>454884755.44</v>
      </c>
      <c r="D84" s="26">
        <f>C88</f>
        <v>426141788.04255599</v>
      </c>
      <c r="E84" s="26">
        <f>+B84</f>
        <v>454884755.44</v>
      </c>
      <c r="G84" s="23"/>
    </row>
    <row r="85" spans="1:7" x14ac:dyDescent="0.25">
      <c r="A85" s="6" t="s">
        <v>60</v>
      </c>
      <c r="B85" s="26">
        <v>0</v>
      </c>
      <c r="C85" s="26">
        <v>0</v>
      </c>
      <c r="D85" s="26">
        <v>0</v>
      </c>
      <c r="E85" s="26">
        <f>SUM(B85:D85)</f>
        <v>0</v>
      </c>
    </row>
    <row r="86" spans="1:7" x14ac:dyDescent="0.25">
      <c r="A86" s="6" t="s">
        <v>61</v>
      </c>
      <c r="B86" s="26">
        <f>+B84+B85</f>
        <v>454884755.44</v>
      </c>
      <c r="C86" s="26">
        <f>+C84+C85</f>
        <v>454884755.44</v>
      </c>
      <c r="D86" s="26">
        <f>+D84+D85</f>
        <v>426141788.04255599</v>
      </c>
      <c r="E86" s="26">
        <f>+E84+E85</f>
        <v>454884755.44</v>
      </c>
    </row>
    <row r="87" spans="1:7" x14ac:dyDescent="0.25">
      <c r="A87" s="6" t="s">
        <v>62</v>
      </c>
      <c r="B87" s="26">
        <f>B74</f>
        <v>0</v>
      </c>
      <c r="C87" s="26">
        <f>C74</f>
        <v>28742967.397443999</v>
      </c>
      <c r="D87" s="26">
        <f>D74</f>
        <v>47318672.379999995</v>
      </c>
      <c r="E87" s="26">
        <f>SUM(B87:D87)</f>
        <v>76061639.77744399</v>
      </c>
    </row>
    <row r="88" spans="1:7" x14ac:dyDescent="0.25">
      <c r="A88" s="6" t="s">
        <v>63</v>
      </c>
      <c r="B88" s="26">
        <f>+B86-B87</f>
        <v>454884755.44</v>
      </c>
      <c r="C88" s="26">
        <f>+C86-C87</f>
        <v>426141788.04255599</v>
      </c>
      <c r="D88" s="26">
        <f>+D86-D87</f>
        <v>378823115.66255599</v>
      </c>
      <c r="E88" s="26">
        <f>+E86-E87</f>
        <v>378823115.66255599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98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70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9" width="14.85546875" style="6" customWidth="1"/>
    <col min="10" max="10" width="13.28515625" style="6" customWidth="1"/>
    <col min="11" max="11" width="12.140625" style="6" customWidth="1"/>
    <col min="12" max="16384" width="10.7109375" style="6"/>
  </cols>
  <sheetData>
    <row r="1" spans="1:7" x14ac:dyDescent="0.25">
      <c r="A1" s="37" t="s">
        <v>6</v>
      </c>
      <c r="B1" s="37"/>
      <c r="C1" s="37"/>
      <c r="D1" s="37"/>
      <c r="E1" s="37"/>
      <c r="F1" s="37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90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7" t="s">
        <v>14</v>
      </c>
      <c r="B8" s="37"/>
      <c r="C8" s="37"/>
      <c r="D8" s="37"/>
      <c r="E8" s="37"/>
      <c r="F8" s="37"/>
    </row>
    <row r="9" spans="1:7" x14ac:dyDescent="0.25">
      <c r="A9" s="37" t="s">
        <v>15</v>
      </c>
      <c r="B9" s="37"/>
      <c r="C9" s="37"/>
      <c r="D9" s="37"/>
      <c r="E9" s="37"/>
      <c r="F9" s="37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69</v>
      </c>
      <c r="D12" s="10" t="s">
        <v>70</v>
      </c>
      <c r="E12" s="10" t="s">
        <v>71</v>
      </c>
      <c r="F12" s="10" t="s">
        <v>72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1</v>
      </c>
      <c r="E14" s="27">
        <v>0</v>
      </c>
      <c r="F14" s="27">
        <f>SUM(C14:E14)</f>
        <v>1</v>
      </c>
      <c r="G14" s="7"/>
    </row>
    <row r="15" spans="1:7" x14ac:dyDescent="0.25">
      <c r="A15" s="12"/>
      <c r="B15" s="7" t="s">
        <v>25</v>
      </c>
      <c r="C15" s="27">
        <v>0</v>
      </c>
      <c r="D15" s="27">
        <v>2868</v>
      </c>
      <c r="E15" s="27">
        <v>0</v>
      </c>
      <c r="F15" s="27">
        <f>SUM(C15:E15)</f>
        <v>2868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-1</v>
      </c>
      <c r="E16" s="27">
        <v>0</v>
      </c>
      <c r="F16" s="27">
        <f t="shared" ref="F16:F17" si="0">SUM(C16:E16)</f>
        <v>-1</v>
      </c>
      <c r="G16" s="7"/>
    </row>
    <row r="17" spans="1:7" x14ac:dyDescent="0.25">
      <c r="A17" s="12"/>
      <c r="B17" s="7" t="s">
        <v>25</v>
      </c>
      <c r="C17" s="27">
        <v>0</v>
      </c>
      <c r="D17" s="27">
        <v>-2868</v>
      </c>
      <c r="E17" s="27">
        <v>0</v>
      </c>
      <c r="F17" s="27">
        <f t="shared" si="0"/>
        <v>-2868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>SUM(C18:E18)</f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ref="F19" si="1">SUM(C19:E19)</f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0</v>
      </c>
      <c r="D21" s="27">
        <v>0</v>
      </c>
      <c r="E21" s="27">
        <v>0</v>
      </c>
      <c r="F21" s="27">
        <f>SUM(C21:E21)</f>
        <v>0</v>
      </c>
      <c r="G21" s="7"/>
    </row>
    <row r="22" spans="1:7" x14ac:dyDescent="0.25">
      <c r="A22" s="12"/>
      <c r="B22" s="7" t="s">
        <v>25</v>
      </c>
      <c r="C22" s="27">
        <v>0</v>
      </c>
      <c r="D22" s="27">
        <v>0</v>
      </c>
      <c r="E22" s="27">
        <v>0</v>
      </c>
      <c r="F22" s="27">
        <f>SUM(C22:E22)</f>
        <v>0</v>
      </c>
      <c r="G22" s="7"/>
    </row>
    <row r="23" spans="1:7" x14ac:dyDescent="0.25">
      <c r="A23" s="12" t="s">
        <v>26</v>
      </c>
      <c r="B23" s="7" t="s">
        <v>24</v>
      </c>
      <c r="C23" s="27">
        <v>0</v>
      </c>
      <c r="D23" s="27">
        <v>0</v>
      </c>
      <c r="E23" s="27">
        <v>0</v>
      </c>
      <c r="F23" s="27">
        <f>SUM(C23:E23)</f>
        <v>0</v>
      </c>
    </row>
    <row r="24" spans="1:7" x14ac:dyDescent="0.25">
      <c r="A24" s="12"/>
      <c r="B24" s="7" t="s">
        <v>25</v>
      </c>
      <c r="C24" s="27">
        <v>0</v>
      </c>
      <c r="D24" s="27">
        <v>0</v>
      </c>
      <c r="E24" s="27">
        <v>0</v>
      </c>
      <c r="F24" s="27">
        <f t="shared" ref="F24:F26" si="2">SUM(C24:E24)</f>
        <v>0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0</v>
      </c>
      <c r="E25" s="27">
        <v>0</v>
      </c>
      <c r="F25" s="27">
        <f t="shared" si="2"/>
        <v>0</v>
      </c>
    </row>
    <row r="26" spans="1:7" x14ac:dyDescent="0.25">
      <c r="A26" s="7"/>
      <c r="B26" s="7" t="s">
        <v>25</v>
      </c>
      <c r="C26" s="27">
        <v>0</v>
      </c>
      <c r="D26" s="27">
        <v>0</v>
      </c>
      <c r="E26" s="27">
        <v>0</v>
      </c>
      <c r="F26" s="27">
        <f t="shared" si="2"/>
        <v>0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0</v>
      </c>
      <c r="D28" s="27">
        <v>6</v>
      </c>
      <c r="E28" s="27">
        <v>6</v>
      </c>
      <c r="F28" s="27">
        <f>(C28+D28+E28)</f>
        <v>12</v>
      </c>
    </row>
    <row r="29" spans="1:7" x14ac:dyDescent="0.25">
      <c r="A29" s="15"/>
      <c r="B29" s="7" t="s">
        <v>25</v>
      </c>
      <c r="C29" s="27">
        <v>0</v>
      </c>
      <c r="D29" s="27">
        <v>2172</v>
      </c>
      <c r="E29" s="27">
        <v>2568</v>
      </c>
      <c r="F29" s="27">
        <f>(C29+D29+E29)</f>
        <v>4740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ht="24" customHeight="1" x14ac:dyDescent="0.25">
      <c r="A35" s="38"/>
      <c r="B35" s="38"/>
      <c r="C35" s="38"/>
      <c r="D35" s="38"/>
      <c r="E35" s="38"/>
      <c r="F35" s="38"/>
    </row>
    <row r="36" spans="1:6" x14ac:dyDescent="0.25">
      <c r="A36" s="6" t="s">
        <v>85</v>
      </c>
    </row>
    <row r="37" spans="1:6" x14ac:dyDescent="0.25">
      <c r="A37" s="37" t="s">
        <v>32</v>
      </c>
      <c r="B37" s="37"/>
      <c r="C37" s="37"/>
      <c r="D37" s="37"/>
      <c r="E37" s="37"/>
    </row>
    <row r="38" spans="1:6" x14ac:dyDescent="0.25">
      <c r="A38" s="37" t="s">
        <v>33</v>
      </c>
      <c r="B38" s="37"/>
      <c r="C38" s="37"/>
      <c r="D38" s="37"/>
      <c r="E38" s="37"/>
    </row>
    <row r="39" spans="1:6" x14ac:dyDescent="0.25">
      <c r="A39" s="37" t="s">
        <v>34</v>
      </c>
      <c r="B39" s="37"/>
      <c r="C39" s="37"/>
      <c r="D39" s="37"/>
      <c r="E39" s="37"/>
    </row>
    <row r="41" spans="1:6" x14ac:dyDescent="0.25">
      <c r="A41" s="10" t="s">
        <v>16</v>
      </c>
      <c r="B41" s="10" t="s">
        <v>69</v>
      </c>
      <c r="C41" s="10" t="s">
        <v>70</v>
      </c>
      <c r="D41" s="10" t="s">
        <v>71</v>
      </c>
      <c r="E41" s="10" t="s">
        <v>72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54632295.400000006</v>
      </c>
      <c r="C43" s="27">
        <f>SUM(C44:C46)</f>
        <v>33761623.617306396</v>
      </c>
      <c r="D43" s="27">
        <f>SUM(D44:D46)</f>
        <v>1991031.2600000016</v>
      </c>
      <c r="E43" s="27">
        <f>SUM(B43:D43)</f>
        <v>90384950.277306408</v>
      </c>
      <c r="F43" s="8"/>
    </row>
    <row r="44" spans="1:6" x14ac:dyDescent="0.25">
      <c r="A44" s="18" t="s">
        <v>23</v>
      </c>
      <c r="B44" s="27">
        <v>47676189.870000005</v>
      </c>
      <c r="C44" s="27">
        <v>33438070.727306396</v>
      </c>
      <c r="D44" s="26">
        <v>0</v>
      </c>
      <c r="E44" s="27">
        <f t="shared" ref="E44:E51" si="3">SUM(B44:D44)</f>
        <v>81114260.597306401</v>
      </c>
      <c r="F44" s="19"/>
    </row>
    <row r="45" spans="1:6" x14ac:dyDescent="0.25">
      <c r="A45" s="18" t="s">
        <v>26</v>
      </c>
      <c r="B45" s="27">
        <v>6956105.5300000012</v>
      </c>
      <c r="C45" s="27">
        <v>323552.8900000006</v>
      </c>
      <c r="D45" s="27">
        <v>1991031.2600000016</v>
      </c>
      <c r="E45" s="27">
        <f>SUM(B45:D45)</f>
        <v>9270689.6800000034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 t="shared" si="3"/>
        <v>0</v>
      </c>
      <c r="F46" s="19"/>
    </row>
    <row r="47" spans="1:6" x14ac:dyDescent="0.25">
      <c r="A47" s="15" t="s">
        <v>36</v>
      </c>
      <c r="B47" s="28">
        <f>SUM(B48:B50)</f>
        <v>45016878.983359993</v>
      </c>
      <c r="C47" s="28">
        <f>SUM(C48:C50)</f>
        <v>13383089.630000003</v>
      </c>
      <c r="D47" s="28">
        <f>SUM(D48:D50)</f>
        <v>141043119.30215999</v>
      </c>
      <c r="E47" s="27">
        <f t="shared" si="3"/>
        <v>199443087.91551998</v>
      </c>
      <c r="F47" s="19"/>
    </row>
    <row r="48" spans="1:6" x14ac:dyDescent="0.25">
      <c r="A48" s="18" t="s">
        <v>23</v>
      </c>
      <c r="B48" s="26">
        <v>15559745.114639999</v>
      </c>
      <c r="C48" s="26">
        <v>0</v>
      </c>
      <c r="D48" s="28">
        <v>17236681.752159998</v>
      </c>
      <c r="E48" s="27">
        <f>SUM(B48:D48)</f>
        <v>32796426.866799995</v>
      </c>
      <c r="F48" s="19"/>
    </row>
    <row r="49" spans="1:6" x14ac:dyDescent="0.25">
      <c r="A49" s="18" t="s">
        <v>26</v>
      </c>
      <c r="B49" s="28">
        <v>29457133.868719991</v>
      </c>
      <c r="C49" s="26">
        <v>13383089.630000003</v>
      </c>
      <c r="D49" s="28">
        <v>123806437.55</v>
      </c>
      <c r="E49" s="27">
        <f>SUM(B49:D49)</f>
        <v>166646661.04872</v>
      </c>
      <c r="F49" s="19"/>
    </row>
    <row r="50" spans="1:6" x14ac:dyDescent="0.25">
      <c r="A50" s="18" t="s">
        <v>27</v>
      </c>
      <c r="B50" s="28">
        <v>0</v>
      </c>
      <c r="C50" s="26">
        <v>0</v>
      </c>
      <c r="D50" s="28">
        <v>0</v>
      </c>
      <c r="E50" s="27">
        <f>SUM(B50:D50)</f>
        <v>0</v>
      </c>
      <c r="F50" s="19"/>
    </row>
    <row r="51" spans="1:6" x14ac:dyDescent="0.25">
      <c r="A51" s="15" t="s">
        <v>37</v>
      </c>
      <c r="B51" s="28">
        <v>0</v>
      </c>
      <c r="C51" s="28">
        <v>0</v>
      </c>
      <c r="D51" s="28">
        <v>0</v>
      </c>
      <c r="E51" s="27">
        <f t="shared" si="3"/>
        <v>0</v>
      </c>
    </row>
    <row r="52" spans="1:6" x14ac:dyDescent="0.25">
      <c r="A52" s="15"/>
      <c r="B52" s="28"/>
      <c r="C52" s="28"/>
      <c r="D52" s="28"/>
      <c r="E52" s="28"/>
    </row>
    <row r="53" spans="1:6" x14ac:dyDescent="0.25">
      <c r="A53" s="16" t="s">
        <v>38</v>
      </c>
      <c r="B53" s="29">
        <f>+B43+B47+B51</f>
        <v>99649174.383359998</v>
      </c>
      <c r="C53" s="29">
        <f>+C43+C47+C51</f>
        <v>47144713.247306399</v>
      </c>
      <c r="D53" s="29">
        <f>+D43+D47+D51</f>
        <v>143034150.56215999</v>
      </c>
      <c r="E53" s="29">
        <f>+E43+E47+E51</f>
        <v>289828038.19282639</v>
      </c>
    </row>
    <row r="54" spans="1:6" ht="15.75" thickTop="1" x14ac:dyDescent="0.25">
      <c r="A54" s="17" t="s">
        <v>39</v>
      </c>
    </row>
    <row r="55" spans="1:6" ht="15.75" x14ac:dyDescent="0.25">
      <c r="A55" s="32"/>
    </row>
    <row r="57" spans="1:6" x14ac:dyDescent="0.25">
      <c r="A57" s="37" t="s">
        <v>40</v>
      </c>
      <c r="B57" s="37"/>
      <c r="C57" s="37"/>
      <c r="D57" s="37"/>
      <c r="E57" s="37"/>
    </row>
    <row r="58" spans="1:6" x14ac:dyDescent="0.25">
      <c r="A58" s="37" t="s">
        <v>41</v>
      </c>
      <c r="B58" s="37"/>
      <c r="C58" s="37"/>
      <c r="D58" s="37"/>
      <c r="E58" s="37"/>
    </row>
    <row r="59" spans="1:6" x14ac:dyDescent="0.25">
      <c r="A59" s="37" t="s">
        <v>34</v>
      </c>
      <c r="B59" s="37"/>
      <c r="C59" s="37"/>
      <c r="D59" s="37"/>
      <c r="E59" s="37"/>
    </row>
    <row r="61" spans="1:6" x14ac:dyDescent="0.25">
      <c r="A61" s="10" t="s">
        <v>42</v>
      </c>
      <c r="B61" s="10" t="s">
        <v>69</v>
      </c>
      <c r="C61" s="10" t="s">
        <v>70</v>
      </c>
      <c r="D61" s="10" t="s">
        <v>71</v>
      </c>
      <c r="E61" s="10" t="s">
        <v>72</v>
      </c>
    </row>
    <row r="62" spans="1:6" x14ac:dyDescent="0.25">
      <c r="A62" s="20" t="s">
        <v>43</v>
      </c>
      <c r="B62" s="28">
        <v>39343761.01191999</v>
      </c>
      <c r="C62" s="28">
        <v>579595.0700000003</v>
      </c>
      <c r="D62" s="28">
        <v>2007452.549999997</v>
      </c>
      <c r="E62" s="28">
        <f t="shared" ref="E62:E73" si="4">SUM(B62:D62)</f>
        <v>41930808.631919987</v>
      </c>
    </row>
    <row r="63" spans="1:6" x14ac:dyDescent="0.25">
      <c r="A63" s="20" t="s">
        <v>44</v>
      </c>
      <c r="B63" s="28">
        <v>1669490.55</v>
      </c>
      <c r="C63" s="28">
        <v>87028.049999999814</v>
      </c>
      <c r="D63" s="28">
        <v>3521282.1400000006</v>
      </c>
      <c r="E63" s="28">
        <f t="shared" si="4"/>
        <v>5277800.74</v>
      </c>
    </row>
    <row r="64" spans="1:6" x14ac:dyDescent="0.25">
      <c r="A64" s="20" t="s">
        <v>45</v>
      </c>
      <c r="B64" s="28">
        <v>65423.850000000006</v>
      </c>
      <c r="C64" s="28">
        <v>13435.319999999978</v>
      </c>
      <c r="D64" s="28">
        <v>1078624.8400000001</v>
      </c>
      <c r="E64" s="28">
        <f t="shared" si="4"/>
        <v>1157484.01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4"/>
        <v>0</v>
      </c>
    </row>
    <row r="66" spans="1:5" x14ac:dyDescent="0.25">
      <c r="A66" s="20" t="s">
        <v>47</v>
      </c>
      <c r="B66" s="28">
        <v>15578076.74</v>
      </c>
      <c r="C66" s="28">
        <v>7378304.1773064006</v>
      </c>
      <c r="D66" s="28">
        <v>0</v>
      </c>
      <c r="E66" s="28">
        <f t="shared" si="4"/>
        <v>22956380.917306401</v>
      </c>
    </row>
    <row r="67" spans="1:5" x14ac:dyDescent="0.25">
      <c r="A67" s="20" t="s">
        <v>48</v>
      </c>
      <c r="B67" s="28">
        <v>581907.06000000006</v>
      </c>
      <c r="C67" s="28">
        <v>0</v>
      </c>
      <c r="D67" s="28">
        <v>554033.39000000013</v>
      </c>
      <c r="E67" s="28">
        <f t="shared" si="4"/>
        <v>1135940.4500000002</v>
      </c>
    </row>
    <row r="68" spans="1:5" x14ac:dyDescent="0.25">
      <c r="A68" s="20" t="s">
        <v>49</v>
      </c>
      <c r="B68" s="28"/>
      <c r="C68" s="28">
        <v>0</v>
      </c>
      <c r="D68" s="28">
        <v>0</v>
      </c>
      <c r="E68" s="28">
        <f t="shared" si="4"/>
        <v>0</v>
      </c>
    </row>
    <row r="69" spans="1:5" x14ac:dyDescent="0.25">
      <c r="A69" s="20" t="s">
        <v>50</v>
      </c>
      <c r="B69" s="28">
        <v>0</v>
      </c>
      <c r="C69" s="28">
        <v>0</v>
      </c>
      <c r="D69" s="28">
        <v>0</v>
      </c>
      <c r="E69" s="28">
        <f t="shared" si="4"/>
        <v>0</v>
      </c>
    </row>
    <row r="70" spans="1:5" x14ac:dyDescent="0.25">
      <c r="A70" s="20" t="s">
        <v>51</v>
      </c>
      <c r="B70" s="28">
        <v>0</v>
      </c>
      <c r="C70" s="28">
        <v>0</v>
      </c>
      <c r="D70" s="28">
        <v>0</v>
      </c>
      <c r="E70" s="28">
        <f t="shared" si="4"/>
        <v>0</v>
      </c>
    </row>
    <row r="71" spans="1:5" x14ac:dyDescent="0.25">
      <c r="A71" s="20" t="s">
        <v>52</v>
      </c>
      <c r="B71" s="28">
        <v>8756273.371439999</v>
      </c>
      <c r="C71" s="28">
        <v>0</v>
      </c>
      <c r="D71" s="28">
        <v>17236681.752159998</v>
      </c>
      <c r="E71" s="28">
        <f t="shared" si="4"/>
        <v>25992955.123599999</v>
      </c>
    </row>
    <row r="72" spans="1:5" x14ac:dyDescent="0.25">
      <c r="A72" s="20" t="s">
        <v>53</v>
      </c>
      <c r="B72" s="28">
        <v>33654241.799999997</v>
      </c>
      <c r="C72" s="28">
        <v>39086350.629999995</v>
      </c>
      <c r="D72" s="28">
        <v>118636075.89000002</v>
      </c>
      <c r="E72" s="28">
        <f t="shared" si="4"/>
        <v>191376668.31999999</v>
      </c>
    </row>
    <row r="73" spans="1:5" x14ac:dyDescent="0.25">
      <c r="A73" s="6" t="s">
        <v>91</v>
      </c>
      <c r="B73" s="26">
        <v>0</v>
      </c>
      <c r="C73" s="26">
        <v>154884755.44999999</v>
      </c>
      <c r="D73" s="26">
        <v>0</v>
      </c>
      <c r="E73" s="26">
        <f t="shared" si="4"/>
        <v>154884755.44999999</v>
      </c>
    </row>
    <row r="74" spans="1:5" x14ac:dyDescent="0.25">
      <c r="A74" s="21" t="s">
        <v>38</v>
      </c>
      <c r="B74" s="30">
        <f>SUM(B62:B73)</f>
        <v>99649174.383359998</v>
      </c>
      <c r="C74" s="30">
        <f>SUM(C62:C73)</f>
        <v>202029468.69730639</v>
      </c>
      <c r="D74" s="30">
        <f>SUM(D62:D73)</f>
        <v>143034150.56216002</v>
      </c>
      <c r="E74" s="30">
        <f>SUM(E62:E73)</f>
        <v>444712793.64282638</v>
      </c>
    </row>
    <row r="75" spans="1:5" x14ac:dyDescent="0.25">
      <c r="A75" s="17" t="s">
        <v>86</v>
      </c>
    </row>
    <row r="76" spans="1:5" x14ac:dyDescent="0.25">
      <c r="A76" s="6" t="s">
        <v>99</v>
      </c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7" x14ac:dyDescent="0.25">
      <c r="A82" s="10" t="s">
        <v>42</v>
      </c>
      <c r="B82" s="10" t="s">
        <v>69</v>
      </c>
      <c r="C82" s="10" t="s">
        <v>70</v>
      </c>
      <c r="D82" s="10" t="s">
        <v>71</v>
      </c>
      <c r="E82" s="10" t="s">
        <v>72</v>
      </c>
    </row>
    <row r="83" spans="1:7" ht="15.75" customHeight="1" x14ac:dyDescent="0.25"/>
    <row r="84" spans="1:7" x14ac:dyDescent="0.25">
      <c r="A84" s="6" t="s">
        <v>59</v>
      </c>
      <c r="B84" s="26">
        <f>'2T'!E88</f>
        <v>378823115.66255599</v>
      </c>
      <c r="C84" s="26">
        <f>B88</f>
        <v>279173941.27919602</v>
      </c>
      <c r="D84" s="26">
        <f>C88</f>
        <v>77144472.581889629</v>
      </c>
      <c r="E84" s="26">
        <f>+B84</f>
        <v>378823115.66255599</v>
      </c>
      <c r="G84" s="23"/>
    </row>
    <row r="85" spans="1:7" x14ac:dyDescent="0.25">
      <c r="A85" s="6" t="s">
        <v>60</v>
      </c>
      <c r="B85" s="26"/>
      <c r="C85" s="26">
        <v>0</v>
      </c>
      <c r="D85" s="26">
        <v>353650000</v>
      </c>
      <c r="E85" s="26">
        <f>SUM(B85:D85)</f>
        <v>353650000</v>
      </c>
    </row>
    <row r="86" spans="1:7" x14ac:dyDescent="0.25">
      <c r="A86" s="6" t="s">
        <v>61</v>
      </c>
      <c r="B86" s="26">
        <f>+B84+B85</f>
        <v>378823115.66255599</v>
      </c>
      <c r="C86" s="26">
        <f>+C84+C85</f>
        <v>279173941.27919602</v>
      </c>
      <c r="D86" s="26">
        <f>+D84+D85</f>
        <v>430794472.58188963</v>
      </c>
      <c r="E86" s="26">
        <f>+E84+E85</f>
        <v>732473115.66255593</v>
      </c>
    </row>
    <row r="87" spans="1:7" x14ac:dyDescent="0.25">
      <c r="A87" s="6" t="s">
        <v>62</v>
      </c>
      <c r="B87" s="26">
        <f>B74</f>
        <v>99649174.383359998</v>
      </c>
      <c r="C87" s="26">
        <f t="shared" ref="C87:D87" si="5">C74</f>
        <v>202029468.69730639</v>
      </c>
      <c r="D87" s="26">
        <f t="shared" si="5"/>
        <v>143034150.56216002</v>
      </c>
      <c r="E87" s="26">
        <f>SUM(B87:D87)</f>
        <v>444712793.64282644</v>
      </c>
    </row>
    <row r="88" spans="1:7" x14ac:dyDescent="0.25">
      <c r="A88" s="6" t="s">
        <v>63</v>
      </c>
      <c r="B88" s="26">
        <f>+B86-B87</f>
        <v>279173941.27919602</v>
      </c>
      <c r="C88" s="26">
        <f>+C86-C87</f>
        <v>77144472.581889629</v>
      </c>
      <c r="D88" s="26">
        <f>+D86-D87</f>
        <v>287760322.01972961</v>
      </c>
      <c r="E88" s="26">
        <f>+E86-E87</f>
        <v>287760322.0197295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100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7" workbookViewId="0">
      <selection activeCell="A93" sqref="A93"/>
    </sheetView>
  </sheetViews>
  <sheetFormatPr baseColWidth="10" defaultColWidth="10.7109375" defaultRowHeight="15" x14ac:dyDescent="0.25"/>
  <cols>
    <col min="1" max="1" width="56.28515625" style="6" customWidth="1"/>
    <col min="2" max="2" width="14.5703125" style="6" customWidth="1"/>
    <col min="3" max="3" width="21.42578125" style="6" customWidth="1"/>
    <col min="4" max="4" width="16" style="6" customWidth="1"/>
    <col min="5" max="5" width="16.42578125" style="6" customWidth="1"/>
    <col min="6" max="6" width="13.140625" style="6" customWidth="1"/>
    <col min="7" max="7" width="10.85546875" style="6" customWidth="1"/>
    <col min="8" max="8" width="15" style="6" customWidth="1"/>
    <col min="9" max="9" width="14.85546875" style="6" customWidth="1"/>
    <col min="10" max="10" width="13.42578125" style="6" customWidth="1"/>
    <col min="11" max="12" width="12.28515625" style="6" customWidth="1"/>
    <col min="13" max="16384" width="10.7109375" style="6"/>
  </cols>
  <sheetData>
    <row r="1" spans="1:7" x14ac:dyDescent="0.25">
      <c r="A1" s="37" t="s">
        <v>6</v>
      </c>
      <c r="B1" s="37"/>
      <c r="C1" s="37"/>
      <c r="D1" s="37"/>
      <c r="E1" s="37"/>
      <c r="F1" s="37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92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7" t="s">
        <v>14</v>
      </c>
      <c r="B8" s="37"/>
      <c r="C8" s="37"/>
      <c r="D8" s="37"/>
      <c r="E8" s="37"/>
      <c r="F8" s="37"/>
    </row>
    <row r="9" spans="1:7" x14ac:dyDescent="0.25">
      <c r="A9" s="37" t="s">
        <v>15</v>
      </c>
      <c r="B9" s="37"/>
      <c r="C9" s="37"/>
      <c r="D9" s="37"/>
      <c r="E9" s="37"/>
      <c r="F9" s="37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73</v>
      </c>
      <c r="D12" s="10" t="s">
        <v>74</v>
      </c>
      <c r="E12" s="10" t="s">
        <v>75</v>
      </c>
      <c r="F12" s="10" t="s">
        <v>76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0</v>
      </c>
      <c r="E14" s="27">
        <v>0</v>
      </c>
      <c r="F14" s="27">
        <f>SUM(C14:E14)</f>
        <v>0</v>
      </c>
      <c r="G14" s="7"/>
    </row>
    <row r="15" spans="1:7" x14ac:dyDescent="0.25">
      <c r="A15" s="12"/>
      <c r="B15" s="7" t="s">
        <v>25</v>
      </c>
      <c r="C15" s="27">
        <v>0</v>
      </c>
      <c r="D15" s="27">
        <v>0</v>
      </c>
      <c r="E15" s="27">
        <v>0</v>
      </c>
      <c r="F15" s="27">
        <f>SUM(C15:E15)</f>
        <v>0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0</v>
      </c>
      <c r="E16" s="27">
        <v>0</v>
      </c>
      <c r="F16" s="27">
        <f t="shared" ref="F16:F26" si="0">SUM(C16:E16)</f>
        <v>0</v>
      </c>
      <c r="G16" s="7"/>
    </row>
    <row r="17" spans="1:7" x14ac:dyDescent="0.25">
      <c r="A17" s="12"/>
      <c r="B17" s="7" t="s">
        <v>25</v>
      </c>
      <c r="C17" s="27">
        <v>0</v>
      </c>
      <c r="D17" s="27">
        <v>0</v>
      </c>
      <c r="E17" s="27">
        <v>0</v>
      </c>
      <c r="F17" s="27">
        <f t="shared" si="0"/>
        <v>0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 t="shared" si="0"/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si="0"/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0</v>
      </c>
      <c r="D21" s="27">
        <v>0</v>
      </c>
      <c r="E21" s="27">
        <v>0</v>
      </c>
      <c r="F21" s="27">
        <f t="shared" si="0"/>
        <v>0</v>
      </c>
      <c r="G21" s="7"/>
    </row>
    <row r="22" spans="1:7" x14ac:dyDescent="0.25">
      <c r="A22" s="12"/>
      <c r="B22" s="7" t="s">
        <v>25</v>
      </c>
      <c r="C22" s="27">
        <v>0</v>
      </c>
      <c r="D22" s="27">
        <v>0</v>
      </c>
      <c r="E22" s="27">
        <v>0</v>
      </c>
      <c r="F22" s="27">
        <f t="shared" si="0"/>
        <v>0</v>
      </c>
      <c r="G22" s="7"/>
    </row>
    <row r="23" spans="1:7" x14ac:dyDescent="0.25">
      <c r="A23" s="12" t="s">
        <v>26</v>
      </c>
      <c r="B23" s="7" t="s">
        <v>24</v>
      </c>
      <c r="C23" s="27">
        <v>0</v>
      </c>
      <c r="D23" s="27">
        <v>0</v>
      </c>
      <c r="E23" s="27">
        <v>0</v>
      </c>
      <c r="F23" s="27">
        <f t="shared" si="0"/>
        <v>0</v>
      </c>
    </row>
    <row r="24" spans="1:7" x14ac:dyDescent="0.25">
      <c r="A24" s="12"/>
      <c r="B24" s="7" t="s">
        <v>25</v>
      </c>
      <c r="C24" s="27">
        <v>0</v>
      </c>
      <c r="D24" s="27">
        <v>0</v>
      </c>
      <c r="E24" s="27">
        <v>0</v>
      </c>
      <c r="F24" s="27">
        <f t="shared" si="0"/>
        <v>0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3</v>
      </c>
      <c r="E25" s="27">
        <v>0</v>
      </c>
      <c r="F25" s="27">
        <f t="shared" si="0"/>
        <v>3</v>
      </c>
    </row>
    <row r="26" spans="1:7" x14ac:dyDescent="0.25">
      <c r="A26" s="7"/>
      <c r="B26" s="7" t="s">
        <v>25</v>
      </c>
      <c r="C26" s="27">
        <v>0</v>
      </c>
      <c r="D26" s="27">
        <v>18395</v>
      </c>
      <c r="E26" s="27">
        <v>0</v>
      </c>
      <c r="F26" s="27">
        <f t="shared" si="0"/>
        <v>18395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1</v>
      </c>
      <c r="D28" s="27">
        <v>17</v>
      </c>
      <c r="E28" s="27">
        <v>2</v>
      </c>
      <c r="F28" s="27">
        <f>SUM(C28:E28)</f>
        <v>20</v>
      </c>
    </row>
    <row r="29" spans="1:7" x14ac:dyDescent="0.25">
      <c r="A29" s="15"/>
      <c r="B29" s="7" t="s">
        <v>25</v>
      </c>
      <c r="C29" s="27">
        <v>1020</v>
      </c>
      <c r="D29" s="27">
        <v>19968</v>
      </c>
      <c r="E29" s="27">
        <v>7830</v>
      </c>
      <c r="F29" s="27">
        <f>SUM(C29:E29)</f>
        <v>28818</v>
      </c>
    </row>
    <row r="30" spans="1:7" x14ac:dyDescent="0.25">
      <c r="A30" s="15"/>
      <c r="C30" s="8"/>
      <c r="D30" s="8"/>
      <c r="E30" s="8"/>
      <c r="F30" s="8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x14ac:dyDescent="0.25">
      <c r="A35" s="38"/>
      <c r="B35" s="38"/>
      <c r="C35" s="38"/>
      <c r="D35" s="38"/>
      <c r="E35" s="38"/>
      <c r="F35" s="38"/>
    </row>
    <row r="37" spans="1:6" x14ac:dyDescent="0.25">
      <c r="A37" s="37" t="s">
        <v>32</v>
      </c>
      <c r="B37" s="37"/>
      <c r="C37" s="37"/>
      <c r="D37" s="37"/>
      <c r="E37" s="37"/>
    </row>
    <row r="38" spans="1:6" x14ac:dyDescent="0.25">
      <c r="A38" s="37" t="s">
        <v>33</v>
      </c>
      <c r="B38" s="37"/>
      <c r="C38" s="37"/>
      <c r="D38" s="37"/>
      <c r="E38" s="37"/>
    </row>
    <row r="39" spans="1:6" x14ac:dyDescent="0.25">
      <c r="A39" s="37" t="s">
        <v>34</v>
      </c>
      <c r="B39" s="37"/>
      <c r="C39" s="37"/>
      <c r="D39" s="37"/>
      <c r="E39" s="37"/>
    </row>
    <row r="41" spans="1:6" x14ac:dyDescent="0.25">
      <c r="A41" s="10" t="s">
        <v>16</v>
      </c>
      <c r="B41" s="10" t="s">
        <v>73</v>
      </c>
      <c r="C41" s="10" t="s">
        <v>74</v>
      </c>
      <c r="D41" s="10" t="s">
        <v>75</v>
      </c>
      <c r="E41" s="10" t="s">
        <v>76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21780983.25</v>
      </c>
      <c r="C43" s="27">
        <f>SUM(C44:C46)</f>
        <v>0</v>
      </c>
      <c r="D43" s="27">
        <f>SUM(D44:D46)</f>
        <v>161916603.86999997</v>
      </c>
      <c r="E43" s="27">
        <f>SUM(B43:D43)</f>
        <v>183697587.11999997</v>
      </c>
      <c r="F43" s="8"/>
    </row>
    <row r="44" spans="1:6" x14ac:dyDescent="0.25">
      <c r="A44" s="18" t="s">
        <v>23</v>
      </c>
      <c r="B44" s="27">
        <v>20267839.800000001</v>
      </c>
      <c r="C44" s="27">
        <v>0</v>
      </c>
      <c r="D44" s="27">
        <v>125522967.81999999</v>
      </c>
      <c r="E44" s="27">
        <f t="shared" ref="E44:E51" si="1">SUM(B44:D44)</f>
        <v>145790807.62</v>
      </c>
      <c r="F44" s="19"/>
    </row>
    <row r="45" spans="1:6" x14ac:dyDescent="0.25">
      <c r="A45" s="18" t="s">
        <v>26</v>
      </c>
      <c r="B45" s="27">
        <v>1513143.45</v>
      </c>
      <c r="C45" s="27">
        <v>0</v>
      </c>
      <c r="D45" s="27">
        <v>20011556.949999999</v>
      </c>
      <c r="E45" s="27">
        <f t="shared" si="1"/>
        <v>21524700.399999999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16382079.1</v>
      </c>
      <c r="E46" s="27">
        <f t="shared" si="1"/>
        <v>16382079.1</v>
      </c>
      <c r="F46" s="19"/>
    </row>
    <row r="47" spans="1:6" x14ac:dyDescent="0.25">
      <c r="A47" s="15" t="s">
        <v>36</v>
      </c>
      <c r="B47" s="28">
        <f>SUM(B48:B50)</f>
        <v>46165037.039999999</v>
      </c>
      <c r="C47" s="28">
        <f>SUM(C48:C50)</f>
        <v>0</v>
      </c>
      <c r="D47" s="28">
        <f>SUM(D48:D50)</f>
        <v>583340942.47000003</v>
      </c>
      <c r="E47" s="27">
        <f t="shared" si="1"/>
        <v>629505979.50999999</v>
      </c>
      <c r="F47" s="19"/>
    </row>
    <row r="48" spans="1:6" x14ac:dyDescent="0.25">
      <c r="A48" s="18" t="s">
        <v>23</v>
      </c>
      <c r="B48" s="28">
        <v>0</v>
      </c>
      <c r="C48" s="28">
        <v>0</v>
      </c>
      <c r="D48" s="28">
        <v>0</v>
      </c>
      <c r="E48" s="27">
        <f t="shared" si="1"/>
        <v>0</v>
      </c>
      <c r="F48" s="19"/>
    </row>
    <row r="49" spans="1:5" x14ac:dyDescent="0.25">
      <c r="A49" s="18" t="s">
        <v>26</v>
      </c>
      <c r="B49" s="28">
        <v>46165037.039999999</v>
      </c>
      <c r="C49" s="28">
        <v>0</v>
      </c>
      <c r="D49" s="26">
        <v>256219058.11000001</v>
      </c>
      <c r="E49" s="27">
        <f t="shared" si="1"/>
        <v>302384095.15000004</v>
      </c>
    </row>
    <row r="50" spans="1:5" x14ac:dyDescent="0.25">
      <c r="A50" s="18" t="s">
        <v>27</v>
      </c>
      <c r="B50" s="28">
        <v>0</v>
      </c>
      <c r="C50" s="28">
        <v>0</v>
      </c>
      <c r="D50" s="26">
        <v>327121884.36000001</v>
      </c>
      <c r="E50" s="27">
        <f t="shared" si="1"/>
        <v>327121884.36000001</v>
      </c>
    </row>
    <row r="51" spans="1:5" x14ac:dyDescent="0.25">
      <c r="A51" s="15" t="s">
        <v>37</v>
      </c>
      <c r="B51" s="28">
        <v>0</v>
      </c>
      <c r="C51" s="28">
        <v>0</v>
      </c>
      <c r="D51" s="26">
        <v>0</v>
      </c>
      <c r="E51" s="27">
        <f t="shared" si="1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67946020.289999992</v>
      </c>
      <c r="C53" s="29">
        <f>+C43+C47+C51</f>
        <v>0</v>
      </c>
      <c r="D53" s="29">
        <f>+D43+D47+D51</f>
        <v>745257546.34000003</v>
      </c>
      <c r="E53" s="29">
        <f>+E43+E47+E51</f>
        <v>813203566.63</v>
      </c>
    </row>
    <row r="54" spans="1:5" x14ac:dyDescent="0.25">
      <c r="A54" s="17" t="s">
        <v>39</v>
      </c>
    </row>
    <row r="57" spans="1:5" x14ac:dyDescent="0.25">
      <c r="A57" s="37" t="s">
        <v>40</v>
      </c>
      <c r="B57" s="37"/>
      <c r="C57" s="37"/>
      <c r="D57" s="37"/>
      <c r="E57" s="37"/>
    </row>
    <row r="58" spans="1:5" x14ac:dyDescent="0.25">
      <c r="A58" s="37" t="s">
        <v>41</v>
      </c>
      <c r="B58" s="37"/>
      <c r="C58" s="37"/>
      <c r="D58" s="37"/>
      <c r="E58" s="37"/>
    </row>
    <row r="59" spans="1:5" x14ac:dyDescent="0.25">
      <c r="A59" s="37" t="s">
        <v>34</v>
      </c>
      <c r="B59" s="37"/>
      <c r="C59" s="37"/>
      <c r="D59" s="37"/>
      <c r="E59" s="37"/>
    </row>
    <row r="61" spans="1:5" x14ac:dyDescent="0.25">
      <c r="A61" s="10" t="s">
        <v>42</v>
      </c>
      <c r="B61" s="10" t="s">
        <v>73</v>
      </c>
      <c r="C61" s="10" t="s">
        <v>74</v>
      </c>
      <c r="D61" s="10" t="s">
        <v>75</v>
      </c>
      <c r="E61" s="10" t="s">
        <v>76</v>
      </c>
    </row>
    <row r="62" spans="1:5" x14ac:dyDescent="0.25">
      <c r="A62" s="20" t="s">
        <v>43</v>
      </c>
      <c r="B62" s="28">
        <v>0</v>
      </c>
      <c r="C62" s="28">
        <v>0</v>
      </c>
      <c r="D62" s="28">
        <v>0</v>
      </c>
      <c r="E62" s="28">
        <f>SUM(B62:D62)</f>
        <v>0</v>
      </c>
    </row>
    <row r="63" spans="1:5" x14ac:dyDescent="0.25">
      <c r="A63" s="20" t="s">
        <v>44</v>
      </c>
      <c r="B63" s="28">
        <v>0</v>
      </c>
      <c r="C63" s="28">
        <v>0</v>
      </c>
      <c r="D63" s="28">
        <v>484285.64</v>
      </c>
      <c r="E63" s="28">
        <f t="shared" ref="E63:E73" si="2">SUM(B63:D63)</f>
        <v>484285.64</v>
      </c>
    </row>
    <row r="64" spans="1:5" x14ac:dyDescent="0.25">
      <c r="A64" s="20" t="s">
        <v>45</v>
      </c>
      <c r="B64" s="28">
        <v>0</v>
      </c>
      <c r="C64" s="28">
        <v>0</v>
      </c>
      <c r="D64" s="28">
        <v>0</v>
      </c>
      <c r="E64" s="28">
        <f t="shared" si="2"/>
        <v>0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2"/>
        <v>0</v>
      </c>
    </row>
    <row r="66" spans="1:5" x14ac:dyDescent="0.25">
      <c r="A66" s="20" t="s">
        <v>47</v>
      </c>
      <c r="B66" s="28">
        <v>1513143.45</v>
      </c>
      <c r="C66" s="28">
        <v>0</v>
      </c>
      <c r="D66" s="28">
        <v>432420166.07999998</v>
      </c>
      <c r="E66" s="28">
        <f t="shared" si="2"/>
        <v>433933309.52999997</v>
      </c>
    </row>
    <row r="67" spans="1:5" x14ac:dyDescent="0.25">
      <c r="A67" s="20" t="s">
        <v>48</v>
      </c>
      <c r="B67" s="28">
        <v>0</v>
      </c>
      <c r="C67" s="28">
        <v>0</v>
      </c>
      <c r="D67" s="28">
        <v>44154.75</v>
      </c>
      <c r="E67" s="28">
        <f t="shared" si="2"/>
        <v>44154.75</v>
      </c>
    </row>
    <row r="68" spans="1:5" x14ac:dyDescent="0.25">
      <c r="A68" s="20" t="s">
        <v>49</v>
      </c>
      <c r="B68" s="28">
        <v>0</v>
      </c>
      <c r="C68" s="28">
        <v>0</v>
      </c>
      <c r="D68" s="28"/>
      <c r="E68" s="28">
        <f t="shared" si="2"/>
        <v>0</v>
      </c>
    </row>
    <row r="69" spans="1:5" x14ac:dyDescent="0.25">
      <c r="A69" s="20" t="s">
        <v>50</v>
      </c>
      <c r="B69" s="28">
        <v>0</v>
      </c>
      <c r="C69" s="28">
        <v>0</v>
      </c>
      <c r="D69" s="28">
        <v>0</v>
      </c>
      <c r="E69" s="28">
        <f t="shared" si="2"/>
        <v>0</v>
      </c>
    </row>
    <row r="70" spans="1:5" x14ac:dyDescent="0.25">
      <c r="A70" s="20" t="s">
        <v>51</v>
      </c>
      <c r="B70" s="28">
        <v>0</v>
      </c>
      <c r="C70" s="28">
        <v>0</v>
      </c>
      <c r="D70" s="28">
        <v>22565619.859999999</v>
      </c>
      <c r="E70" s="28">
        <f t="shared" si="2"/>
        <v>22565619.859999999</v>
      </c>
    </row>
    <row r="71" spans="1:5" x14ac:dyDescent="0.25">
      <c r="A71" s="20" t="s">
        <v>52</v>
      </c>
      <c r="B71" s="28">
        <v>0</v>
      </c>
      <c r="C71" s="28">
        <v>0</v>
      </c>
      <c r="D71" s="28">
        <v>0</v>
      </c>
      <c r="E71" s="28">
        <f t="shared" si="2"/>
        <v>0</v>
      </c>
    </row>
    <row r="72" spans="1:5" x14ac:dyDescent="0.25">
      <c r="A72" s="20" t="s">
        <v>53</v>
      </c>
      <c r="B72" s="28">
        <v>66432876.840000004</v>
      </c>
      <c r="C72" s="28">
        <v>0</v>
      </c>
      <c r="D72" s="28">
        <v>289743320.00999999</v>
      </c>
      <c r="E72" s="28">
        <f t="shared" si="2"/>
        <v>356176196.85000002</v>
      </c>
    </row>
    <row r="73" spans="1:5" x14ac:dyDescent="0.25">
      <c r="A73" s="6" t="s">
        <v>91</v>
      </c>
      <c r="B73" s="26">
        <v>0</v>
      </c>
      <c r="C73" s="26">
        <v>0</v>
      </c>
      <c r="D73" s="26">
        <v>0</v>
      </c>
      <c r="E73" s="28">
        <f t="shared" si="2"/>
        <v>0</v>
      </c>
    </row>
    <row r="74" spans="1:5" x14ac:dyDescent="0.25">
      <c r="A74" s="21" t="s">
        <v>38</v>
      </c>
      <c r="B74" s="30">
        <f>SUM(B62:B73)</f>
        <v>67946020.290000007</v>
      </c>
      <c r="C74" s="30">
        <f>SUM(C62:C73)</f>
        <v>0</v>
      </c>
      <c r="D74" s="30">
        <f>SUM(D62:D73)</f>
        <v>745257546.33999991</v>
      </c>
      <c r="E74" s="30">
        <f>SUM(E62:E73)</f>
        <v>813203566.63</v>
      </c>
    </row>
    <row r="75" spans="1:5" x14ac:dyDescent="0.25">
      <c r="A75" s="17" t="s">
        <v>86</v>
      </c>
    </row>
    <row r="76" spans="1:5" x14ac:dyDescent="0.25">
      <c r="A76" s="25"/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7" x14ac:dyDescent="0.25">
      <c r="A82" s="10" t="s">
        <v>42</v>
      </c>
      <c r="B82" s="10" t="s">
        <v>73</v>
      </c>
      <c r="C82" s="10" t="s">
        <v>74</v>
      </c>
      <c r="D82" s="10" t="s">
        <v>75</v>
      </c>
      <c r="E82" s="10" t="s">
        <v>76</v>
      </c>
    </row>
    <row r="83" spans="1:7" ht="15.75" customHeight="1" x14ac:dyDescent="0.25"/>
    <row r="84" spans="1:7" x14ac:dyDescent="0.25">
      <c r="A84" s="6" t="s">
        <v>59</v>
      </c>
      <c r="B84" s="26">
        <f>'3T'!E88</f>
        <v>287760322.0197295</v>
      </c>
      <c r="C84" s="26">
        <f>B88</f>
        <v>856206975.72972953</v>
      </c>
      <c r="D84" s="26">
        <f>C88</f>
        <v>856206975.72972953</v>
      </c>
      <c r="E84" s="26">
        <f>+B84</f>
        <v>287760322.0197295</v>
      </c>
      <c r="G84" s="23"/>
    </row>
    <row r="85" spans="1:7" x14ac:dyDescent="0.25">
      <c r="A85" s="6" t="s">
        <v>60</v>
      </c>
      <c r="B85" s="26">
        <v>636392674</v>
      </c>
      <c r="C85" s="26"/>
      <c r="D85" s="26">
        <v>200000000</v>
      </c>
      <c r="E85" s="26">
        <f>SUM(B85:D85)</f>
        <v>836392674</v>
      </c>
    </row>
    <row r="86" spans="1:7" x14ac:dyDescent="0.25">
      <c r="A86" s="6" t="s">
        <v>61</v>
      </c>
      <c r="B86" s="26">
        <f>+B84+B85</f>
        <v>924152996.0197295</v>
      </c>
      <c r="C86" s="26">
        <f>+C84+C85</f>
        <v>856206975.72972953</v>
      </c>
      <c r="D86" s="26">
        <f>+D84+D85</f>
        <v>1056206975.7297295</v>
      </c>
      <c r="E86" s="26">
        <f>+E84+E85</f>
        <v>1124152996.0197296</v>
      </c>
    </row>
    <row r="87" spans="1:7" x14ac:dyDescent="0.25">
      <c r="A87" s="6" t="s">
        <v>62</v>
      </c>
      <c r="B87" s="26">
        <f>+B74</f>
        <v>67946020.290000007</v>
      </c>
      <c r="C87" s="26">
        <f>+C74</f>
        <v>0</v>
      </c>
      <c r="D87" s="26">
        <f>+D74</f>
        <v>745257546.33999991</v>
      </c>
      <c r="E87" s="26">
        <f>SUM(B87:D87)</f>
        <v>813203566.62999988</v>
      </c>
    </row>
    <row r="88" spans="1:7" x14ac:dyDescent="0.25">
      <c r="A88" s="6" t="s">
        <v>63</v>
      </c>
      <c r="B88" s="26">
        <f>+B86-B87</f>
        <v>856206975.72972953</v>
      </c>
      <c r="C88" s="26">
        <f>+C86-C87</f>
        <v>856206975.72972953</v>
      </c>
      <c r="D88" s="26">
        <f>+D86-D87</f>
        <v>310949429.38972962</v>
      </c>
      <c r="E88" s="26">
        <f>+E86-E87</f>
        <v>310949429.38972974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101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5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6" x14ac:dyDescent="0.25">
      <c r="A1" s="37" t="s">
        <v>6</v>
      </c>
      <c r="B1" s="37"/>
      <c r="C1" s="37"/>
      <c r="D1" s="37"/>
      <c r="E1" s="37"/>
      <c r="F1" s="37"/>
    </row>
    <row r="2" spans="1:6" x14ac:dyDescent="0.25">
      <c r="A2" s="8" t="s">
        <v>7</v>
      </c>
      <c r="B2" s="6" t="s">
        <v>8</v>
      </c>
    </row>
    <row r="3" spans="1:6" x14ac:dyDescent="0.25">
      <c r="A3" s="8" t="s">
        <v>9</v>
      </c>
      <c r="B3" s="6" t="s">
        <v>10</v>
      </c>
    </row>
    <row r="4" spans="1:6" x14ac:dyDescent="0.25">
      <c r="A4" s="8" t="s">
        <v>11</v>
      </c>
      <c r="B4" s="6" t="s">
        <v>12</v>
      </c>
    </row>
    <row r="5" spans="1:6" x14ac:dyDescent="0.25">
      <c r="A5" s="8" t="s">
        <v>13</v>
      </c>
      <c r="B5" s="9" t="s">
        <v>93</v>
      </c>
    </row>
    <row r="6" spans="1:6" x14ac:dyDescent="0.25">
      <c r="A6" s="8"/>
      <c r="B6" s="9"/>
    </row>
    <row r="7" spans="1:6" x14ac:dyDescent="0.25">
      <c r="B7" s="9"/>
    </row>
    <row r="8" spans="1:6" x14ac:dyDescent="0.25">
      <c r="A8" s="37" t="s">
        <v>14</v>
      </c>
      <c r="B8" s="37"/>
      <c r="C8" s="37"/>
      <c r="D8" s="37"/>
      <c r="E8" s="37"/>
      <c r="F8" s="37"/>
    </row>
    <row r="9" spans="1:6" x14ac:dyDescent="0.25">
      <c r="A9" s="37" t="s">
        <v>15</v>
      </c>
      <c r="B9" s="37"/>
      <c r="C9" s="37"/>
      <c r="D9" s="37"/>
      <c r="E9" s="37"/>
      <c r="F9" s="37"/>
    </row>
    <row r="10" spans="1:6" x14ac:dyDescent="0.25">
      <c r="A10" s="7"/>
      <c r="B10" s="7"/>
      <c r="C10" s="7"/>
      <c r="D10" s="7"/>
      <c r="E10" s="7"/>
      <c r="F10" s="7"/>
    </row>
    <row r="12" spans="1:6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79</v>
      </c>
      <c r="F12" s="7"/>
    </row>
    <row r="13" spans="1:6" x14ac:dyDescent="0.25">
      <c r="A13" s="11" t="s">
        <v>22</v>
      </c>
      <c r="B13" s="7"/>
      <c r="C13" s="7"/>
      <c r="D13" s="7"/>
      <c r="E13" s="7"/>
      <c r="F13" s="7"/>
    </row>
    <row r="14" spans="1:6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SUM(C14:D14)</f>
        <v>0</v>
      </c>
      <c r="F14" s="7"/>
    </row>
    <row r="15" spans="1:6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 t="shared" ref="E15:E26" si="0">SUM(C15:D15)</f>
        <v>0</v>
      </c>
      <c r="F15" s="7"/>
    </row>
    <row r="16" spans="1:6" x14ac:dyDescent="0.25">
      <c r="A16" s="12" t="s">
        <v>26</v>
      </c>
      <c r="B16" s="7" t="s">
        <v>24</v>
      </c>
      <c r="C16" s="27">
        <f>'1T'!F16</f>
        <v>6</v>
      </c>
      <c r="D16" s="27">
        <f>'2T'!F16</f>
        <v>0</v>
      </c>
      <c r="E16" s="27">
        <f t="shared" si="0"/>
        <v>6</v>
      </c>
      <c r="F16" s="7"/>
    </row>
    <row r="17" spans="1:6" x14ac:dyDescent="0.25">
      <c r="A17" s="12"/>
      <c r="B17" s="7" t="s">
        <v>25</v>
      </c>
      <c r="C17" s="27">
        <f>'1T'!F17</f>
        <v>11647</v>
      </c>
      <c r="D17" s="27">
        <f>'2T'!F17</f>
        <v>0</v>
      </c>
      <c r="E17" s="27">
        <f t="shared" si="0"/>
        <v>11647</v>
      </c>
      <c r="F17" s="7"/>
    </row>
    <row r="18" spans="1:6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 t="shared" si="0"/>
        <v>2</v>
      </c>
      <c r="F18" s="7"/>
    </row>
    <row r="19" spans="1:6" x14ac:dyDescent="0.25">
      <c r="A19" s="7"/>
      <c r="B19" s="7" t="s">
        <v>25</v>
      </c>
      <c r="C19" s="27">
        <f>'1T'!F19</f>
        <v>9345</v>
      </c>
      <c r="D19" s="27">
        <f>'2T'!F19</f>
        <v>0</v>
      </c>
      <c r="E19" s="27">
        <f t="shared" si="0"/>
        <v>9345</v>
      </c>
      <c r="F19" s="7"/>
    </row>
    <row r="20" spans="1:6" x14ac:dyDescent="0.25">
      <c r="A20" s="13" t="s">
        <v>28</v>
      </c>
      <c r="B20" s="7"/>
      <c r="C20" s="27"/>
      <c r="D20" s="27"/>
      <c r="E20" s="27"/>
      <c r="F20" s="7"/>
    </row>
    <row r="21" spans="1:6" x14ac:dyDescent="0.25">
      <c r="A21" s="12" t="s">
        <v>23</v>
      </c>
      <c r="B21" s="7" t="s">
        <v>24</v>
      </c>
      <c r="C21" s="27">
        <f>'1T'!F21</f>
        <v>0</v>
      </c>
      <c r="D21" s="27">
        <f>'2T'!F21</f>
        <v>1</v>
      </c>
      <c r="E21" s="27">
        <f t="shared" si="0"/>
        <v>1</v>
      </c>
      <c r="F21" s="7"/>
    </row>
    <row r="22" spans="1:6" x14ac:dyDescent="0.25">
      <c r="A22" s="12"/>
      <c r="B22" s="7" t="s">
        <v>25</v>
      </c>
      <c r="C22" s="27">
        <f>'1T'!F22</f>
        <v>0</v>
      </c>
      <c r="D22" s="27">
        <f>'2T'!F22</f>
        <v>1695</v>
      </c>
      <c r="E22" s="27">
        <f t="shared" si="0"/>
        <v>1695</v>
      </c>
      <c r="F22" s="7"/>
    </row>
    <row r="23" spans="1:6" x14ac:dyDescent="0.25">
      <c r="A23" s="12" t="s">
        <v>26</v>
      </c>
      <c r="B23" s="7" t="s">
        <v>24</v>
      </c>
      <c r="C23" s="27">
        <f>'1T'!F23</f>
        <v>10</v>
      </c>
      <c r="D23" s="27">
        <f>'2T'!F23</f>
        <v>-1</v>
      </c>
      <c r="E23" s="27">
        <f t="shared" si="0"/>
        <v>9</v>
      </c>
    </row>
    <row r="24" spans="1:6" x14ac:dyDescent="0.25">
      <c r="A24" s="12"/>
      <c r="B24" s="7" t="s">
        <v>25</v>
      </c>
      <c r="C24" s="27">
        <f>'1T'!F24</f>
        <v>59263</v>
      </c>
      <c r="D24" s="27">
        <f>'2T'!F24</f>
        <v>-1695</v>
      </c>
      <c r="E24" s="27">
        <f t="shared" si="0"/>
        <v>57568</v>
      </c>
    </row>
    <row r="25" spans="1:6" x14ac:dyDescent="0.25">
      <c r="A25" s="12" t="s">
        <v>27</v>
      </c>
      <c r="B25" s="7" t="s">
        <v>24</v>
      </c>
      <c r="C25" s="27">
        <f>'1T'!F25</f>
        <v>2</v>
      </c>
      <c r="D25" s="27">
        <f>'2T'!F25</f>
        <v>0</v>
      </c>
      <c r="E25" s="27">
        <f t="shared" si="0"/>
        <v>2</v>
      </c>
    </row>
    <row r="26" spans="1:6" x14ac:dyDescent="0.25">
      <c r="A26" s="7"/>
      <c r="B26" s="7" t="s">
        <v>25</v>
      </c>
      <c r="C26" s="27">
        <f>'1T'!F26</f>
        <v>824</v>
      </c>
      <c r="D26" s="27">
        <f>'2T'!F26</f>
        <v>0</v>
      </c>
      <c r="E26" s="27">
        <f t="shared" si="0"/>
        <v>824</v>
      </c>
    </row>
    <row r="27" spans="1:6" x14ac:dyDescent="0.25">
      <c r="A27" s="13" t="s">
        <v>29</v>
      </c>
      <c r="C27" s="27"/>
      <c r="D27" s="27"/>
      <c r="E27" s="27"/>
    </row>
    <row r="28" spans="1:6" x14ac:dyDescent="0.25">
      <c r="A28" s="14" t="s">
        <v>23</v>
      </c>
      <c r="B28" s="7" t="s">
        <v>24</v>
      </c>
      <c r="C28" s="27">
        <f>'1T'!F28</f>
        <v>18</v>
      </c>
      <c r="D28" s="27">
        <f>'2T'!F28</f>
        <v>11</v>
      </c>
      <c r="E28" s="27">
        <f>SUM(C28:D28)</f>
        <v>29</v>
      </c>
    </row>
    <row r="29" spans="1:6" x14ac:dyDescent="0.25">
      <c r="A29" s="15"/>
      <c r="B29" s="7" t="s">
        <v>25</v>
      </c>
      <c r="C29" s="27">
        <f>'1T'!F29</f>
        <v>11096</v>
      </c>
      <c r="D29" s="27">
        <f>'2T'!F29</f>
        <v>9650</v>
      </c>
      <c r="E29" s="27">
        <f>SUM(C29:D29)</f>
        <v>20746</v>
      </c>
    </row>
    <row r="30" spans="1:6" x14ac:dyDescent="0.25">
      <c r="A30" s="15"/>
    </row>
    <row r="31" spans="1:6" x14ac:dyDescent="0.25">
      <c r="A31" s="16"/>
      <c r="B31" s="16"/>
      <c r="C31" s="16"/>
      <c r="D31" s="16"/>
      <c r="E31" s="16"/>
    </row>
    <row r="32" spans="1:6" x14ac:dyDescent="0.25">
      <c r="A32" s="17" t="s">
        <v>30</v>
      </c>
    </row>
    <row r="33" spans="1:6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x14ac:dyDescent="0.25">
      <c r="A35" s="38"/>
      <c r="B35" s="38"/>
      <c r="C35" s="38"/>
      <c r="D35" s="38"/>
      <c r="E35" s="38"/>
      <c r="F35" s="38"/>
    </row>
    <row r="37" spans="1:6" x14ac:dyDescent="0.25">
      <c r="A37" s="37" t="s">
        <v>32</v>
      </c>
      <c r="B37" s="37"/>
      <c r="C37" s="37"/>
      <c r="D37" s="37"/>
      <c r="E37" s="37"/>
    </row>
    <row r="38" spans="1:6" x14ac:dyDescent="0.25">
      <c r="A38" s="37" t="s">
        <v>33</v>
      </c>
      <c r="B38" s="37"/>
      <c r="C38" s="37"/>
      <c r="D38" s="37"/>
      <c r="E38" s="37"/>
    </row>
    <row r="39" spans="1:6" x14ac:dyDescent="0.25">
      <c r="A39" s="37" t="s">
        <v>34</v>
      </c>
      <c r="B39" s="37"/>
      <c r="C39" s="37"/>
      <c r="D39" s="37"/>
      <c r="E39" s="37"/>
    </row>
    <row r="41" spans="1:6" x14ac:dyDescent="0.25">
      <c r="A41" s="10" t="s">
        <v>16</v>
      </c>
      <c r="B41" s="10" t="s">
        <v>77</v>
      </c>
      <c r="C41" s="10" t="s">
        <v>78</v>
      </c>
      <c r="D41" s="10" t="s">
        <v>79</v>
      </c>
      <c r="E41" s="7"/>
    </row>
    <row r="42" spans="1:6" x14ac:dyDescent="0.25">
      <c r="A42" s="7"/>
      <c r="B42" s="7"/>
      <c r="C42" s="7"/>
      <c r="D42" s="7"/>
      <c r="E42" s="7"/>
    </row>
    <row r="43" spans="1:6" x14ac:dyDescent="0.25">
      <c r="A43" s="9" t="s">
        <v>35</v>
      </c>
      <c r="B43" s="27">
        <f>'1T'!E43</f>
        <v>0</v>
      </c>
      <c r="C43" s="27">
        <f>'2T'!E43</f>
        <v>43848393.042729996</v>
      </c>
      <c r="D43" s="27">
        <f>SUM(B43:C43)</f>
        <v>43848393.042729996</v>
      </c>
      <c r="E43" s="8"/>
    </row>
    <row r="44" spans="1:6" x14ac:dyDescent="0.25">
      <c r="A44" s="18" t="s">
        <v>23</v>
      </c>
      <c r="B44" s="27">
        <f>'1T'!E44</f>
        <v>0</v>
      </c>
      <c r="C44" s="27">
        <f>'2T'!E44</f>
        <v>40949425.799999997</v>
      </c>
      <c r="D44" s="27">
        <f t="shared" ref="D44:D51" si="1">SUM(B44:C44)</f>
        <v>40949425.799999997</v>
      </c>
      <c r="E44" s="8"/>
    </row>
    <row r="45" spans="1:6" x14ac:dyDescent="0.25">
      <c r="A45" s="18" t="s">
        <v>26</v>
      </c>
      <c r="B45" s="27">
        <f>'1T'!E45</f>
        <v>0</v>
      </c>
      <c r="C45" s="27">
        <f>'2T'!E45</f>
        <v>2898967.2427299996</v>
      </c>
      <c r="D45" s="27">
        <f t="shared" si="1"/>
        <v>2898967.2427299996</v>
      </c>
      <c r="E45" s="8"/>
    </row>
    <row r="46" spans="1:6" x14ac:dyDescent="0.25">
      <c r="A46" s="18" t="s">
        <v>27</v>
      </c>
      <c r="B46" s="27">
        <f>'1T'!E46</f>
        <v>0</v>
      </c>
      <c r="C46" s="27">
        <f>'2T'!E46</f>
        <v>0</v>
      </c>
      <c r="D46" s="27">
        <f t="shared" si="1"/>
        <v>0</v>
      </c>
      <c r="E46" s="8"/>
    </row>
    <row r="47" spans="1:6" x14ac:dyDescent="0.25">
      <c r="A47" s="15" t="s">
        <v>80</v>
      </c>
      <c r="B47" s="27">
        <f>'1T'!E47</f>
        <v>0</v>
      </c>
      <c r="C47" s="27">
        <f>'2T'!E47</f>
        <v>32213246.734713998</v>
      </c>
      <c r="D47" s="27">
        <f t="shared" si="1"/>
        <v>32213246.734713998</v>
      </c>
      <c r="E47" s="19"/>
    </row>
    <row r="48" spans="1:6" x14ac:dyDescent="0.25">
      <c r="A48" s="18" t="s">
        <v>23</v>
      </c>
      <c r="B48" s="27">
        <f>'1T'!E48</f>
        <v>0</v>
      </c>
      <c r="C48" s="27">
        <f>'2T'!E48</f>
        <v>0</v>
      </c>
      <c r="D48" s="27">
        <f t="shared" si="1"/>
        <v>0</v>
      </c>
      <c r="E48" s="19"/>
    </row>
    <row r="49" spans="1:5" x14ac:dyDescent="0.25">
      <c r="A49" s="18" t="s">
        <v>26</v>
      </c>
      <c r="B49" s="27">
        <f>'1T'!E49</f>
        <v>0</v>
      </c>
      <c r="C49" s="27">
        <f>'2T'!E49</f>
        <v>32213246.734713998</v>
      </c>
      <c r="D49" s="27">
        <f t="shared" si="1"/>
        <v>32213246.734713998</v>
      </c>
      <c r="E49" s="19"/>
    </row>
    <row r="50" spans="1:5" x14ac:dyDescent="0.25">
      <c r="A50" s="18" t="s">
        <v>27</v>
      </c>
      <c r="B50" s="27">
        <f>'1T'!E50</f>
        <v>0</v>
      </c>
      <c r="C50" s="27">
        <f>'2T'!E50</f>
        <v>0</v>
      </c>
      <c r="D50" s="27">
        <f t="shared" si="1"/>
        <v>0</v>
      </c>
      <c r="E50" s="19"/>
    </row>
    <row r="51" spans="1:5" x14ac:dyDescent="0.25">
      <c r="A51" s="15" t="s">
        <v>37</v>
      </c>
      <c r="B51" s="27">
        <f>'1T'!E51</f>
        <v>0</v>
      </c>
      <c r="C51" s="27">
        <f>'2T'!E51</f>
        <v>0</v>
      </c>
      <c r="D51" s="27">
        <f t="shared" si="1"/>
        <v>0</v>
      </c>
      <c r="E51" s="19"/>
    </row>
    <row r="52" spans="1:5" x14ac:dyDescent="0.25">
      <c r="A52" s="15"/>
      <c r="B52" s="28"/>
      <c r="C52" s="28"/>
      <c r="D52" s="27"/>
      <c r="E52" s="19"/>
    </row>
    <row r="53" spans="1:5" x14ac:dyDescent="0.25">
      <c r="A53" s="16" t="s">
        <v>38</v>
      </c>
      <c r="B53" s="29">
        <f>+B43+B47+B51</f>
        <v>0</v>
      </c>
      <c r="C53" s="29">
        <f>+C43+C47+C51</f>
        <v>76061639.77744399</v>
      </c>
      <c r="D53" s="29">
        <f>+D43+D47+D51</f>
        <v>76061639.77744399</v>
      </c>
    </row>
    <row r="54" spans="1:5" x14ac:dyDescent="0.25">
      <c r="A54" s="17" t="s">
        <v>39</v>
      </c>
    </row>
    <row r="57" spans="1:5" x14ac:dyDescent="0.25">
      <c r="A57" s="37" t="s">
        <v>40</v>
      </c>
      <c r="B57" s="37"/>
      <c r="C57" s="37"/>
      <c r="D57" s="37"/>
      <c r="E57" s="37"/>
    </row>
    <row r="58" spans="1:5" x14ac:dyDescent="0.25">
      <c r="A58" s="37" t="s">
        <v>41</v>
      </c>
      <c r="B58" s="37"/>
      <c r="C58" s="37"/>
      <c r="D58" s="37"/>
      <c r="E58" s="37"/>
    </row>
    <row r="59" spans="1:5" x14ac:dyDescent="0.25">
      <c r="A59" s="37" t="s">
        <v>34</v>
      </c>
      <c r="B59" s="37"/>
      <c r="C59" s="37"/>
      <c r="D59" s="37"/>
      <c r="E59" s="37"/>
    </row>
    <row r="61" spans="1:5" x14ac:dyDescent="0.25">
      <c r="A61" s="10" t="s">
        <v>42</v>
      </c>
      <c r="B61" s="10" t="s">
        <v>77</v>
      </c>
      <c r="C61" s="10" t="s">
        <v>78</v>
      </c>
      <c r="D61" s="10" t="s">
        <v>79</v>
      </c>
    </row>
    <row r="62" spans="1:5" x14ac:dyDescent="0.25">
      <c r="A62" s="20" t="s">
        <v>43</v>
      </c>
      <c r="B62" s="28">
        <f>'1T'!E62</f>
        <v>0</v>
      </c>
      <c r="C62" s="28">
        <f>'2T'!E62</f>
        <v>14572962.357443999</v>
      </c>
      <c r="D62" s="28">
        <f t="shared" ref="D62:D73" si="2">SUM(B62:C62)</f>
        <v>14572962.357443999</v>
      </c>
    </row>
    <row r="63" spans="1:5" x14ac:dyDescent="0.25">
      <c r="A63" s="20" t="s">
        <v>44</v>
      </c>
      <c r="B63" s="28">
        <f>'1T'!E63</f>
        <v>0</v>
      </c>
      <c r="C63" s="28">
        <f>'2T'!E63</f>
        <v>1565105.99</v>
      </c>
      <c r="D63" s="28">
        <f t="shared" si="2"/>
        <v>1565105.99</v>
      </c>
    </row>
    <row r="64" spans="1:5" x14ac:dyDescent="0.25">
      <c r="A64" s="20" t="s">
        <v>45</v>
      </c>
      <c r="B64" s="28">
        <f>'1T'!E64</f>
        <v>0</v>
      </c>
      <c r="C64" s="28">
        <f>'2T'!E64</f>
        <v>66819.13</v>
      </c>
      <c r="D64" s="28">
        <f t="shared" si="2"/>
        <v>66819.13</v>
      </c>
    </row>
    <row r="65" spans="1:5" x14ac:dyDescent="0.25">
      <c r="A65" s="20" t="s">
        <v>46</v>
      </c>
      <c r="B65" s="28">
        <f>'1T'!E65</f>
        <v>0</v>
      </c>
      <c r="C65" s="28">
        <f>'2T'!E65</f>
        <v>0</v>
      </c>
      <c r="D65" s="28">
        <f t="shared" si="2"/>
        <v>0</v>
      </c>
    </row>
    <row r="66" spans="1:5" x14ac:dyDescent="0.25">
      <c r="A66" s="20" t="s">
        <v>47</v>
      </c>
      <c r="B66" s="28">
        <f>'1T'!E66</f>
        <v>0</v>
      </c>
      <c r="C66" s="28">
        <f>'2T'!E66</f>
        <v>0</v>
      </c>
      <c r="D66" s="28">
        <f t="shared" si="2"/>
        <v>0</v>
      </c>
    </row>
    <row r="67" spans="1:5" x14ac:dyDescent="0.25">
      <c r="A67" s="20" t="s">
        <v>48</v>
      </c>
      <c r="B67" s="28">
        <f>'1T'!E67</f>
        <v>0</v>
      </c>
      <c r="C67" s="28">
        <f>'2T'!E67</f>
        <v>365046.5</v>
      </c>
      <c r="D67" s="28">
        <f t="shared" si="2"/>
        <v>365046.5</v>
      </c>
    </row>
    <row r="68" spans="1:5" x14ac:dyDescent="0.25">
      <c r="A68" s="20" t="s">
        <v>49</v>
      </c>
      <c r="B68" s="28">
        <f>'1T'!E68</f>
        <v>0</v>
      </c>
      <c r="C68" s="28">
        <f>'2T'!E68</f>
        <v>0</v>
      </c>
      <c r="D68" s="28">
        <f t="shared" si="2"/>
        <v>0</v>
      </c>
    </row>
    <row r="69" spans="1:5" x14ac:dyDescent="0.25">
      <c r="A69" s="20" t="s">
        <v>50</v>
      </c>
      <c r="B69" s="28">
        <f>'1T'!E69</f>
        <v>0</v>
      </c>
      <c r="C69" s="28">
        <f>'2T'!E69</f>
        <v>0</v>
      </c>
      <c r="D69" s="28">
        <f t="shared" si="2"/>
        <v>0</v>
      </c>
    </row>
    <row r="70" spans="1:5" x14ac:dyDescent="0.25">
      <c r="A70" s="20" t="s">
        <v>51</v>
      </c>
      <c r="B70" s="28">
        <f>'1T'!E70</f>
        <v>0</v>
      </c>
      <c r="C70" s="28">
        <f>'2T'!E70</f>
        <v>0</v>
      </c>
      <c r="D70" s="28">
        <f t="shared" si="2"/>
        <v>0</v>
      </c>
    </row>
    <row r="71" spans="1:5" x14ac:dyDescent="0.25">
      <c r="A71" s="20" t="s">
        <v>52</v>
      </c>
      <c r="B71" s="28">
        <f>'1T'!E71</f>
        <v>0</v>
      </c>
      <c r="C71" s="28">
        <f>'2T'!E71</f>
        <v>0</v>
      </c>
      <c r="D71" s="28">
        <f t="shared" si="2"/>
        <v>0</v>
      </c>
    </row>
    <row r="72" spans="1:5" x14ac:dyDescent="0.25">
      <c r="A72" s="20" t="s">
        <v>53</v>
      </c>
      <c r="B72" s="28">
        <f>'1T'!E72</f>
        <v>0</v>
      </c>
      <c r="C72" s="28">
        <f>'2T'!E72</f>
        <v>59491705.799999997</v>
      </c>
      <c r="D72" s="28">
        <f t="shared" si="2"/>
        <v>59491705.799999997</v>
      </c>
    </row>
    <row r="73" spans="1:5" x14ac:dyDescent="0.25">
      <c r="A73" s="6" t="s">
        <v>91</v>
      </c>
      <c r="B73" s="28">
        <f>'1T'!E73</f>
        <v>0</v>
      </c>
      <c r="C73" s="28">
        <f>'2T'!E73</f>
        <v>0</v>
      </c>
      <c r="D73" s="28">
        <f t="shared" si="2"/>
        <v>0</v>
      </c>
    </row>
    <row r="74" spans="1:5" x14ac:dyDescent="0.25">
      <c r="A74" s="21" t="s">
        <v>38</v>
      </c>
      <c r="B74" s="30">
        <f>SUM(B62:B73)</f>
        <v>0</v>
      </c>
      <c r="C74" s="30">
        <f>SUM(C62:C73)</f>
        <v>76061639.777444005</v>
      </c>
      <c r="D74" s="30">
        <f>SUM(D62:D73)</f>
        <v>76061639.777444005</v>
      </c>
    </row>
    <row r="75" spans="1:5" x14ac:dyDescent="0.25">
      <c r="A75" s="17" t="s">
        <v>86</v>
      </c>
    </row>
    <row r="76" spans="1:5" x14ac:dyDescent="0.25">
      <c r="A76" s="22"/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6" x14ac:dyDescent="0.25">
      <c r="A82" s="10" t="s">
        <v>42</v>
      </c>
      <c r="B82" s="10" t="s">
        <v>77</v>
      </c>
      <c r="C82" s="10" t="s">
        <v>78</v>
      </c>
      <c r="D82" s="10" t="s">
        <v>79</v>
      </c>
    </row>
    <row r="83" spans="1:6" ht="15.75" customHeight="1" x14ac:dyDescent="0.25"/>
    <row r="84" spans="1:6" x14ac:dyDescent="0.25">
      <c r="A84" s="6" t="s">
        <v>59</v>
      </c>
      <c r="B84" s="26">
        <f>'1T'!E84</f>
        <v>154884755.44</v>
      </c>
      <c r="C84" s="26">
        <f>'2T'!E84</f>
        <v>454884755.44</v>
      </c>
      <c r="D84" s="26">
        <f>B84</f>
        <v>154884755.44</v>
      </c>
      <c r="F84" s="23"/>
    </row>
    <row r="85" spans="1:6" x14ac:dyDescent="0.25">
      <c r="A85" s="6" t="s">
        <v>60</v>
      </c>
      <c r="B85" s="26">
        <f>'1T'!E85</f>
        <v>300000000</v>
      </c>
      <c r="C85" s="26">
        <f>'2T'!E85</f>
        <v>0</v>
      </c>
      <c r="D85" s="26">
        <f>SUM(B85:C85)</f>
        <v>300000000</v>
      </c>
    </row>
    <row r="86" spans="1:6" x14ac:dyDescent="0.25">
      <c r="A86" s="6" t="s">
        <v>61</v>
      </c>
      <c r="B86" s="26">
        <f>'1T'!E86</f>
        <v>454884755.44</v>
      </c>
      <c r="C86" s="26">
        <f>'2T'!E86</f>
        <v>454884755.44</v>
      </c>
      <c r="D86" s="26">
        <f>+D84+D85</f>
        <v>454884755.44</v>
      </c>
    </row>
    <row r="87" spans="1:6" x14ac:dyDescent="0.25">
      <c r="A87" s="6" t="s">
        <v>62</v>
      </c>
      <c r="B87" s="26">
        <f>'1T'!E87</f>
        <v>0</v>
      </c>
      <c r="C87" s="26">
        <f>'2T'!E87</f>
        <v>76061639.77744399</v>
      </c>
      <c r="D87" s="26">
        <f>SUM(B87:C87)</f>
        <v>76061639.77744399</v>
      </c>
    </row>
    <row r="88" spans="1:6" x14ac:dyDescent="0.25">
      <c r="A88" s="6" t="s">
        <v>63</v>
      </c>
      <c r="B88" s="26">
        <f>'1T'!E88</f>
        <v>454884755.44</v>
      </c>
      <c r="C88" s="26">
        <f>'2T'!E88</f>
        <v>378823115.66255599</v>
      </c>
      <c r="D88" s="26">
        <f>+D86-D87</f>
        <v>378823115.66255599</v>
      </c>
    </row>
    <row r="89" spans="1:6" x14ac:dyDescent="0.25">
      <c r="A89" s="16"/>
      <c r="B89" s="16"/>
      <c r="C89" s="16"/>
      <c r="D89" s="16"/>
    </row>
    <row r="90" spans="1:6" x14ac:dyDescent="0.25">
      <c r="A90" s="17" t="s">
        <v>64</v>
      </c>
    </row>
    <row r="93" spans="1:6" x14ac:dyDescent="0.25">
      <c r="A93" s="6" t="s">
        <v>98</v>
      </c>
    </row>
    <row r="94" spans="1:6" x14ac:dyDescent="0.25">
      <c r="A94" s="24"/>
    </row>
    <row r="95" spans="1:6" x14ac:dyDescent="0.25">
      <c r="A95" s="24"/>
    </row>
    <row r="96" spans="1:6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65" workbookViewId="0">
      <selection activeCell="A76" sqref="A76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7" t="s">
        <v>6</v>
      </c>
      <c r="B1" s="37"/>
      <c r="C1" s="37"/>
      <c r="D1" s="37"/>
      <c r="E1" s="37"/>
      <c r="F1" s="37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94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7" t="s">
        <v>14</v>
      </c>
      <c r="B8" s="37"/>
      <c r="C8" s="37"/>
      <c r="D8" s="37"/>
      <c r="E8" s="37"/>
      <c r="F8" s="37"/>
    </row>
    <row r="9" spans="1:7" x14ac:dyDescent="0.25">
      <c r="A9" s="37" t="s">
        <v>15</v>
      </c>
      <c r="B9" s="37"/>
      <c r="C9" s="37"/>
      <c r="D9" s="37"/>
      <c r="E9" s="37"/>
      <c r="F9" s="37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81</v>
      </c>
      <c r="F12" s="10" t="s">
        <v>82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'3T'!F14</f>
        <v>1</v>
      </c>
      <c r="F14" s="27">
        <f>SUM(C14:E14)</f>
        <v>1</v>
      </c>
      <c r="G14" s="7"/>
    </row>
    <row r="15" spans="1:7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>'3T'!F15</f>
        <v>2868</v>
      </c>
      <c r="F15" s="27">
        <f>SUM(C15:E15)</f>
        <v>2868</v>
      </c>
      <c r="G15" s="7"/>
    </row>
    <row r="16" spans="1:7" x14ac:dyDescent="0.25">
      <c r="A16" s="12" t="s">
        <v>26</v>
      </c>
      <c r="B16" s="7" t="s">
        <v>24</v>
      </c>
      <c r="C16" s="27">
        <f>'1T'!F16</f>
        <v>6</v>
      </c>
      <c r="D16" s="27">
        <f>'2T'!F16</f>
        <v>0</v>
      </c>
      <c r="E16" s="27">
        <f>'3T'!F16</f>
        <v>-1</v>
      </c>
      <c r="F16" s="27">
        <f t="shared" ref="F16:F29" si="0">SUM(C16:E16)</f>
        <v>5</v>
      </c>
      <c r="G16" s="7"/>
    </row>
    <row r="17" spans="1:7" x14ac:dyDescent="0.25">
      <c r="A17" s="12"/>
      <c r="B17" s="7" t="s">
        <v>25</v>
      </c>
      <c r="C17" s="27">
        <f>'1T'!F17</f>
        <v>11647</v>
      </c>
      <c r="D17" s="27">
        <f>'2T'!F17</f>
        <v>0</v>
      </c>
      <c r="E17" s="27">
        <f>'3T'!F17</f>
        <v>-2868</v>
      </c>
      <c r="F17" s="27">
        <f t="shared" si="0"/>
        <v>8779</v>
      </c>
      <c r="G17" s="7"/>
    </row>
    <row r="18" spans="1:7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>'3T'!F18</f>
        <v>0</v>
      </c>
      <c r="F18" s="27">
        <f t="shared" si="0"/>
        <v>2</v>
      </c>
      <c r="G18" s="7"/>
    </row>
    <row r="19" spans="1:7" x14ac:dyDescent="0.25">
      <c r="A19" s="7"/>
      <c r="B19" s="7" t="s">
        <v>25</v>
      </c>
      <c r="C19" s="27">
        <f>'1T'!F19</f>
        <v>9345</v>
      </c>
      <c r="D19" s="27">
        <f>'2T'!F19</f>
        <v>0</v>
      </c>
      <c r="E19" s="27">
        <f>'3T'!F19</f>
        <v>0</v>
      </c>
      <c r="F19" s="27">
        <f t="shared" si="0"/>
        <v>9345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f>'1T'!F21</f>
        <v>0</v>
      </c>
      <c r="D21" s="27">
        <f>'2T'!F21</f>
        <v>1</v>
      </c>
      <c r="E21" s="27">
        <f>'3T'!F21</f>
        <v>0</v>
      </c>
      <c r="F21" s="27">
        <f t="shared" si="0"/>
        <v>1</v>
      </c>
      <c r="G21" s="7"/>
    </row>
    <row r="22" spans="1:7" x14ac:dyDescent="0.25">
      <c r="A22" s="12"/>
      <c r="B22" s="7" t="s">
        <v>25</v>
      </c>
      <c r="C22" s="27">
        <f>'1T'!F22</f>
        <v>0</v>
      </c>
      <c r="D22" s="27">
        <f>'2T'!F22</f>
        <v>1695</v>
      </c>
      <c r="E22" s="27">
        <f>'3T'!F22</f>
        <v>0</v>
      </c>
      <c r="F22" s="27">
        <f t="shared" si="0"/>
        <v>1695</v>
      </c>
      <c r="G22" s="7"/>
    </row>
    <row r="23" spans="1:7" x14ac:dyDescent="0.25">
      <c r="A23" s="12" t="s">
        <v>26</v>
      </c>
      <c r="B23" s="7" t="s">
        <v>24</v>
      </c>
      <c r="C23" s="27">
        <f>'1T'!F23</f>
        <v>10</v>
      </c>
      <c r="D23" s="27">
        <f>'2T'!F23</f>
        <v>-1</v>
      </c>
      <c r="E23" s="27">
        <f>'3T'!F23</f>
        <v>0</v>
      </c>
      <c r="F23" s="27">
        <f t="shared" si="0"/>
        <v>9</v>
      </c>
    </row>
    <row r="24" spans="1:7" x14ac:dyDescent="0.25">
      <c r="A24" s="12"/>
      <c r="B24" s="7" t="s">
        <v>25</v>
      </c>
      <c r="C24" s="27">
        <f>'1T'!F24</f>
        <v>59263</v>
      </c>
      <c r="D24" s="27">
        <f>'2T'!F24</f>
        <v>-1695</v>
      </c>
      <c r="E24" s="27">
        <f>'3T'!F24</f>
        <v>0</v>
      </c>
      <c r="F24" s="27">
        <f t="shared" si="0"/>
        <v>57568</v>
      </c>
    </row>
    <row r="25" spans="1:7" x14ac:dyDescent="0.25">
      <c r="A25" s="12" t="s">
        <v>27</v>
      </c>
      <c r="B25" s="7" t="s">
        <v>24</v>
      </c>
      <c r="C25" s="27">
        <f>'1T'!F25</f>
        <v>2</v>
      </c>
      <c r="D25" s="27">
        <f>'2T'!F25</f>
        <v>0</v>
      </c>
      <c r="E25" s="27">
        <f>'3T'!F25</f>
        <v>0</v>
      </c>
      <c r="F25" s="27">
        <f t="shared" si="0"/>
        <v>2</v>
      </c>
    </row>
    <row r="26" spans="1:7" x14ac:dyDescent="0.25">
      <c r="A26" s="7"/>
      <c r="B26" s="7" t="s">
        <v>25</v>
      </c>
      <c r="C26" s="27">
        <f>'1T'!F26</f>
        <v>824</v>
      </c>
      <c r="D26" s="27">
        <f>'2T'!F26</f>
        <v>0</v>
      </c>
      <c r="E26" s="27">
        <f>'3T'!F26</f>
        <v>0</v>
      </c>
      <c r="F26" s="27">
        <f t="shared" si="0"/>
        <v>824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f>'1T'!F28</f>
        <v>18</v>
      </c>
      <c r="D28" s="27">
        <f>'2T'!F28</f>
        <v>11</v>
      </c>
      <c r="E28" s="27">
        <f>'3T'!F28</f>
        <v>12</v>
      </c>
      <c r="F28" s="27">
        <f t="shared" si="0"/>
        <v>41</v>
      </c>
    </row>
    <row r="29" spans="1:7" x14ac:dyDescent="0.25">
      <c r="A29" s="15"/>
      <c r="B29" s="7" t="s">
        <v>25</v>
      </c>
      <c r="C29" s="27">
        <f>'1T'!F29</f>
        <v>11096</v>
      </c>
      <c r="D29" s="27">
        <f>'2T'!F29</f>
        <v>9650</v>
      </c>
      <c r="E29" s="27">
        <f>'3T'!F29</f>
        <v>4740</v>
      </c>
      <c r="F29" s="27">
        <f t="shared" si="0"/>
        <v>25486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x14ac:dyDescent="0.25">
      <c r="A35" s="38"/>
      <c r="B35" s="38"/>
      <c r="C35" s="38"/>
      <c r="D35" s="38"/>
      <c r="E35" s="38"/>
      <c r="F35" s="38"/>
    </row>
    <row r="37" spans="1:6" x14ac:dyDescent="0.25">
      <c r="A37" s="37" t="s">
        <v>32</v>
      </c>
      <c r="B37" s="37"/>
      <c r="C37" s="37"/>
      <c r="D37" s="37"/>
      <c r="E37" s="37"/>
    </row>
    <row r="38" spans="1:6" x14ac:dyDescent="0.25">
      <c r="A38" s="37" t="s">
        <v>33</v>
      </c>
      <c r="B38" s="37"/>
      <c r="C38" s="37"/>
      <c r="D38" s="37"/>
      <c r="E38" s="37"/>
    </row>
    <row r="39" spans="1:6" x14ac:dyDescent="0.25">
      <c r="A39" s="37" t="s">
        <v>34</v>
      </c>
      <c r="B39" s="37"/>
      <c r="C39" s="37"/>
      <c r="D39" s="37"/>
      <c r="E39" s="37"/>
    </row>
    <row r="41" spans="1:6" x14ac:dyDescent="0.25">
      <c r="A41" s="10" t="s">
        <v>16</v>
      </c>
      <c r="B41" s="10" t="s">
        <v>77</v>
      </c>
      <c r="C41" s="10" t="s">
        <v>78</v>
      </c>
      <c r="D41" s="10" t="s">
        <v>81</v>
      </c>
      <c r="E41" s="10" t="s">
        <v>82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'1T'!E43</f>
        <v>0</v>
      </c>
      <c r="C43" s="27">
        <f>'2T'!E43</f>
        <v>43848393.042729996</v>
      </c>
      <c r="D43" s="27">
        <f>'3T'!E43</f>
        <v>90384950.277306408</v>
      </c>
      <c r="E43" s="27">
        <f>SUM(B43:D43)</f>
        <v>134233343.32003641</v>
      </c>
      <c r="F43" s="8"/>
    </row>
    <row r="44" spans="1:6" x14ac:dyDescent="0.25">
      <c r="A44" s="18" t="s">
        <v>23</v>
      </c>
      <c r="B44" s="27">
        <f>'1T'!E44</f>
        <v>0</v>
      </c>
      <c r="C44" s="27">
        <f>'2T'!E44</f>
        <v>40949425.799999997</v>
      </c>
      <c r="D44" s="27">
        <f>'3T'!E44</f>
        <v>81114260.597306401</v>
      </c>
      <c r="E44" s="27">
        <f t="shared" ref="E44:E51" si="1">SUM(B44:D44)</f>
        <v>122063686.3973064</v>
      </c>
      <c r="F44" s="19"/>
    </row>
    <row r="45" spans="1:6" x14ac:dyDescent="0.25">
      <c r="A45" s="18" t="s">
        <v>26</v>
      </c>
      <c r="B45" s="27">
        <f>'1T'!E45</f>
        <v>0</v>
      </c>
      <c r="C45" s="27">
        <f>'2T'!E45</f>
        <v>2898967.2427299996</v>
      </c>
      <c r="D45" s="27">
        <f>'3T'!E45</f>
        <v>9270689.6800000034</v>
      </c>
      <c r="E45" s="27">
        <f t="shared" si="1"/>
        <v>12169656.922730003</v>
      </c>
      <c r="F45" s="19"/>
    </row>
    <row r="46" spans="1:6" x14ac:dyDescent="0.25">
      <c r="A46" s="18" t="s">
        <v>27</v>
      </c>
      <c r="B46" s="27">
        <f>'1T'!E46</f>
        <v>0</v>
      </c>
      <c r="C46" s="27">
        <f>'2T'!E46</f>
        <v>0</v>
      </c>
      <c r="D46" s="27">
        <f>'3T'!E46</f>
        <v>0</v>
      </c>
      <c r="E46" s="27">
        <f t="shared" si="1"/>
        <v>0</v>
      </c>
      <c r="F46" s="19"/>
    </row>
    <row r="47" spans="1:6" x14ac:dyDescent="0.25">
      <c r="A47" s="15" t="s">
        <v>80</v>
      </c>
      <c r="B47" s="27">
        <f>'1T'!E47</f>
        <v>0</v>
      </c>
      <c r="C47" s="27">
        <f>'2T'!E47</f>
        <v>32213246.734713998</v>
      </c>
      <c r="D47" s="27">
        <f>'3T'!E47</f>
        <v>199443087.91551998</v>
      </c>
      <c r="E47" s="27">
        <f t="shared" si="1"/>
        <v>231656334.65023398</v>
      </c>
      <c r="F47" s="19"/>
    </row>
    <row r="48" spans="1:6" x14ac:dyDescent="0.25">
      <c r="A48" s="18" t="s">
        <v>23</v>
      </c>
      <c r="B48" s="27">
        <f>'1T'!E48</f>
        <v>0</v>
      </c>
      <c r="C48" s="27">
        <f>'2T'!E48</f>
        <v>0</v>
      </c>
      <c r="D48" s="27">
        <f>'3T'!E48</f>
        <v>32796426.866799995</v>
      </c>
      <c r="E48" s="27">
        <f t="shared" si="1"/>
        <v>32796426.866799995</v>
      </c>
      <c r="F48" s="19"/>
    </row>
    <row r="49" spans="1:5" x14ac:dyDescent="0.25">
      <c r="A49" s="18" t="s">
        <v>26</v>
      </c>
      <c r="B49" s="27">
        <f>'1T'!E49</f>
        <v>0</v>
      </c>
      <c r="C49" s="27">
        <f>'2T'!E49</f>
        <v>32213246.734713998</v>
      </c>
      <c r="D49" s="27">
        <f>'3T'!E49</f>
        <v>166646661.04872</v>
      </c>
      <c r="E49" s="27">
        <f t="shared" si="1"/>
        <v>198859907.783434</v>
      </c>
    </row>
    <row r="50" spans="1:5" x14ac:dyDescent="0.25">
      <c r="A50" s="18" t="s">
        <v>27</v>
      </c>
      <c r="B50" s="27">
        <f>'1T'!E50</f>
        <v>0</v>
      </c>
      <c r="C50" s="27">
        <f>'2T'!E50</f>
        <v>0</v>
      </c>
      <c r="D50" s="27">
        <f>'3T'!E50</f>
        <v>0</v>
      </c>
      <c r="E50" s="27">
        <f t="shared" si="1"/>
        <v>0</v>
      </c>
    </row>
    <row r="51" spans="1:5" x14ac:dyDescent="0.25">
      <c r="A51" s="15" t="s">
        <v>37</v>
      </c>
      <c r="B51" s="27">
        <f>'1T'!E51</f>
        <v>0</v>
      </c>
      <c r="C51" s="27">
        <f>'2T'!E51</f>
        <v>0</v>
      </c>
      <c r="D51" s="27">
        <f>'3T'!E51</f>
        <v>0</v>
      </c>
      <c r="E51" s="27">
        <f t="shared" si="1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0</v>
      </c>
      <c r="C53" s="29">
        <f>+C43+C47+C51</f>
        <v>76061639.77744399</v>
      </c>
      <c r="D53" s="29">
        <f>+D43+D47+D51</f>
        <v>289828038.19282639</v>
      </c>
      <c r="E53" s="29">
        <f>+E43+E47+E51</f>
        <v>365889677.9702704</v>
      </c>
    </row>
    <row r="54" spans="1:5" x14ac:dyDescent="0.25">
      <c r="A54" s="17" t="s">
        <v>39</v>
      </c>
    </row>
    <row r="57" spans="1:5" x14ac:dyDescent="0.25">
      <c r="A57" s="37" t="s">
        <v>40</v>
      </c>
      <c r="B57" s="37"/>
      <c r="C57" s="37"/>
      <c r="D57" s="37"/>
      <c r="E57" s="37"/>
    </row>
    <row r="58" spans="1:5" x14ac:dyDescent="0.25">
      <c r="A58" s="37" t="s">
        <v>41</v>
      </c>
      <c r="B58" s="37"/>
      <c r="C58" s="37"/>
      <c r="D58" s="37"/>
      <c r="E58" s="37"/>
    </row>
    <row r="59" spans="1:5" x14ac:dyDescent="0.25">
      <c r="A59" s="37" t="s">
        <v>34</v>
      </c>
      <c r="B59" s="37"/>
      <c r="C59" s="37"/>
      <c r="D59" s="37"/>
      <c r="E59" s="37"/>
    </row>
    <row r="61" spans="1:5" x14ac:dyDescent="0.25">
      <c r="A61" s="10" t="s">
        <v>42</v>
      </c>
      <c r="B61" s="10" t="s">
        <v>77</v>
      </c>
      <c r="C61" s="10" t="s">
        <v>78</v>
      </c>
      <c r="D61" s="10" t="s">
        <v>81</v>
      </c>
      <c r="E61" s="10" t="s">
        <v>82</v>
      </c>
    </row>
    <row r="62" spans="1:5" x14ac:dyDescent="0.25">
      <c r="A62" s="20" t="s">
        <v>43</v>
      </c>
      <c r="B62" s="28">
        <f>'1T'!E62</f>
        <v>0</v>
      </c>
      <c r="C62" s="28">
        <f>'2T'!E62</f>
        <v>14572962.357443999</v>
      </c>
      <c r="D62" s="28">
        <f>'3T'!E62</f>
        <v>41930808.631919987</v>
      </c>
      <c r="E62" s="28">
        <f t="shared" ref="E62:E73" si="2">SUM(B62:D62)</f>
        <v>56503770.989363983</v>
      </c>
    </row>
    <row r="63" spans="1:5" x14ac:dyDescent="0.25">
      <c r="A63" s="20" t="s">
        <v>44</v>
      </c>
      <c r="B63" s="28">
        <f>'1T'!E63</f>
        <v>0</v>
      </c>
      <c r="C63" s="28">
        <f>'2T'!E63</f>
        <v>1565105.99</v>
      </c>
      <c r="D63" s="28">
        <f>'3T'!E63</f>
        <v>5277800.74</v>
      </c>
      <c r="E63" s="28">
        <f t="shared" si="2"/>
        <v>6842906.7300000004</v>
      </c>
    </row>
    <row r="64" spans="1:5" x14ac:dyDescent="0.25">
      <c r="A64" s="20" t="s">
        <v>45</v>
      </c>
      <c r="B64" s="28">
        <f>'1T'!E64</f>
        <v>0</v>
      </c>
      <c r="C64" s="28">
        <f>'2T'!E64</f>
        <v>66819.13</v>
      </c>
      <c r="D64" s="28">
        <f>'3T'!E64</f>
        <v>1157484.01</v>
      </c>
      <c r="E64" s="28">
        <f t="shared" si="2"/>
        <v>1224303.1400000001</v>
      </c>
    </row>
    <row r="65" spans="1:5" x14ac:dyDescent="0.25">
      <c r="A65" s="20" t="s">
        <v>46</v>
      </c>
      <c r="B65" s="28">
        <f>'1T'!E65</f>
        <v>0</v>
      </c>
      <c r="C65" s="28">
        <f>'2T'!E65</f>
        <v>0</v>
      </c>
      <c r="D65" s="28">
        <f>'3T'!E65</f>
        <v>0</v>
      </c>
      <c r="E65" s="28">
        <f t="shared" si="2"/>
        <v>0</v>
      </c>
    </row>
    <row r="66" spans="1:5" x14ac:dyDescent="0.25">
      <c r="A66" s="20" t="s">
        <v>47</v>
      </c>
      <c r="B66" s="28">
        <f>'1T'!E66</f>
        <v>0</v>
      </c>
      <c r="C66" s="28">
        <f>'2T'!E66</f>
        <v>0</v>
      </c>
      <c r="D66" s="28">
        <f>'3T'!E66</f>
        <v>22956380.917306401</v>
      </c>
      <c r="E66" s="28">
        <f t="shared" si="2"/>
        <v>22956380.917306401</v>
      </c>
    </row>
    <row r="67" spans="1:5" x14ac:dyDescent="0.25">
      <c r="A67" s="20" t="s">
        <v>48</v>
      </c>
      <c r="B67" s="28">
        <f>'1T'!E67</f>
        <v>0</v>
      </c>
      <c r="C67" s="28">
        <f>'2T'!E67</f>
        <v>365046.5</v>
      </c>
      <c r="D67" s="28">
        <f>'3T'!E67</f>
        <v>1135940.4500000002</v>
      </c>
      <c r="E67" s="28">
        <f t="shared" si="2"/>
        <v>1500986.9500000002</v>
      </c>
    </row>
    <row r="68" spans="1:5" x14ac:dyDescent="0.25">
      <c r="A68" s="20" t="s">
        <v>49</v>
      </c>
      <c r="B68" s="28">
        <f>'1T'!E68</f>
        <v>0</v>
      </c>
      <c r="C68" s="28">
        <f>'2T'!E68</f>
        <v>0</v>
      </c>
      <c r="D68" s="28">
        <f>'3T'!E68</f>
        <v>0</v>
      </c>
      <c r="E68" s="28">
        <f t="shared" si="2"/>
        <v>0</v>
      </c>
    </row>
    <row r="69" spans="1:5" x14ac:dyDescent="0.25">
      <c r="A69" s="20" t="s">
        <v>50</v>
      </c>
      <c r="B69" s="28">
        <f>'1T'!E69</f>
        <v>0</v>
      </c>
      <c r="C69" s="28">
        <f>'2T'!E69</f>
        <v>0</v>
      </c>
      <c r="D69" s="28">
        <f>'3T'!E69</f>
        <v>0</v>
      </c>
      <c r="E69" s="28">
        <f t="shared" si="2"/>
        <v>0</v>
      </c>
    </row>
    <row r="70" spans="1:5" x14ac:dyDescent="0.25">
      <c r="A70" s="20" t="s">
        <v>51</v>
      </c>
      <c r="B70" s="28">
        <f>'1T'!E70</f>
        <v>0</v>
      </c>
      <c r="C70" s="28">
        <f>'2T'!E70</f>
        <v>0</v>
      </c>
      <c r="D70" s="28">
        <f>'3T'!E70</f>
        <v>0</v>
      </c>
      <c r="E70" s="28">
        <f t="shared" si="2"/>
        <v>0</v>
      </c>
    </row>
    <row r="71" spans="1:5" x14ac:dyDescent="0.25">
      <c r="A71" s="20" t="s">
        <v>52</v>
      </c>
      <c r="B71" s="28">
        <f>'1T'!E71</f>
        <v>0</v>
      </c>
      <c r="C71" s="28">
        <f>'2T'!E71</f>
        <v>0</v>
      </c>
      <c r="D71" s="28">
        <f>'3T'!E71</f>
        <v>25992955.123599999</v>
      </c>
      <c r="E71" s="28">
        <f t="shared" si="2"/>
        <v>25992955.123599999</v>
      </c>
    </row>
    <row r="72" spans="1:5" x14ac:dyDescent="0.25">
      <c r="A72" s="20" t="s">
        <v>53</v>
      </c>
      <c r="B72" s="28">
        <f>'1T'!E72</f>
        <v>0</v>
      </c>
      <c r="C72" s="28">
        <f>'2T'!E72</f>
        <v>59491705.799999997</v>
      </c>
      <c r="D72" s="28">
        <f>'3T'!E72</f>
        <v>191376668.31999999</v>
      </c>
      <c r="E72" s="28">
        <f t="shared" si="2"/>
        <v>250868374.12</v>
      </c>
    </row>
    <row r="73" spans="1:5" x14ac:dyDescent="0.25">
      <c r="A73" s="6" t="s">
        <v>91</v>
      </c>
      <c r="B73" s="28">
        <f>'1T'!E73</f>
        <v>0</v>
      </c>
      <c r="C73" s="28">
        <f>'2T'!E73</f>
        <v>0</v>
      </c>
      <c r="D73" s="28">
        <f>'3T'!E73</f>
        <v>154884755.44999999</v>
      </c>
      <c r="E73" s="26">
        <f t="shared" si="2"/>
        <v>154884755.44999999</v>
      </c>
    </row>
    <row r="74" spans="1:5" x14ac:dyDescent="0.25">
      <c r="A74" s="21" t="s">
        <v>38</v>
      </c>
      <c r="B74" s="30">
        <f>SUM(B62:B73)</f>
        <v>0</v>
      </c>
      <c r="C74" s="30">
        <f>SUM(C62:C73)</f>
        <v>76061639.777444005</v>
      </c>
      <c r="D74" s="30">
        <f>SUM(D62:D73)</f>
        <v>444712793.64282638</v>
      </c>
      <c r="E74" s="30">
        <f>SUM(E62:E73)</f>
        <v>520774433.42027038</v>
      </c>
    </row>
    <row r="75" spans="1:5" x14ac:dyDescent="0.25">
      <c r="A75" s="17" t="s">
        <v>86</v>
      </c>
    </row>
    <row r="76" spans="1:5" x14ac:dyDescent="0.25">
      <c r="A76" s="6" t="s">
        <v>99</v>
      </c>
    </row>
    <row r="78" spans="1:5" x14ac:dyDescent="0.25">
      <c r="A78" s="37" t="s">
        <v>54</v>
      </c>
      <c r="B78" s="37"/>
      <c r="C78" s="37"/>
      <c r="D78" s="37"/>
      <c r="E78" s="37"/>
    </row>
    <row r="79" spans="1:5" x14ac:dyDescent="0.25">
      <c r="A79" s="37" t="s">
        <v>55</v>
      </c>
      <c r="B79" s="37"/>
      <c r="C79" s="37"/>
      <c r="D79" s="37"/>
      <c r="E79" s="37"/>
    </row>
    <row r="80" spans="1:5" x14ac:dyDescent="0.25">
      <c r="A80" s="37" t="s">
        <v>34</v>
      </c>
      <c r="B80" s="37"/>
      <c r="C80" s="37"/>
      <c r="D80" s="37"/>
      <c r="E80" s="37"/>
    </row>
    <row r="82" spans="1:7" x14ac:dyDescent="0.25">
      <c r="A82" s="10" t="s">
        <v>42</v>
      </c>
      <c r="B82" s="10" t="s">
        <v>77</v>
      </c>
      <c r="C82" s="10" t="s">
        <v>78</v>
      </c>
      <c r="D82" s="10" t="s">
        <v>81</v>
      </c>
      <c r="E82" s="10" t="s">
        <v>82</v>
      </c>
    </row>
    <row r="83" spans="1:7" ht="15.75" customHeight="1" x14ac:dyDescent="0.25"/>
    <row r="84" spans="1:7" x14ac:dyDescent="0.25">
      <c r="A84" s="6" t="s">
        <v>59</v>
      </c>
      <c r="B84" s="26">
        <f>'1T'!E84</f>
        <v>154884755.44</v>
      </c>
      <c r="C84" s="26">
        <f>'2T'!E84</f>
        <v>454884755.44</v>
      </c>
      <c r="D84" s="26">
        <f>'3T'!E84</f>
        <v>378823115.66255599</v>
      </c>
      <c r="E84" s="26">
        <f>+B84</f>
        <v>154884755.44</v>
      </c>
      <c r="G84" s="23"/>
    </row>
    <row r="85" spans="1:7" x14ac:dyDescent="0.25">
      <c r="A85" s="6" t="s">
        <v>60</v>
      </c>
      <c r="B85" s="26">
        <f>'1T'!E85</f>
        <v>300000000</v>
      </c>
      <c r="C85" s="26">
        <f>'2T'!E85</f>
        <v>0</v>
      </c>
      <c r="D85" s="26">
        <f>'3T'!E85</f>
        <v>353650000</v>
      </c>
      <c r="E85" s="26">
        <f>SUM(B85:D85)</f>
        <v>653650000</v>
      </c>
    </row>
    <row r="86" spans="1:7" x14ac:dyDescent="0.25">
      <c r="A86" s="6" t="s">
        <v>61</v>
      </c>
      <c r="B86" s="26">
        <f>'1T'!E86</f>
        <v>454884755.44</v>
      </c>
      <c r="C86" s="26">
        <f>'2T'!E86</f>
        <v>454884755.44</v>
      </c>
      <c r="D86" s="26">
        <f>'3T'!E86</f>
        <v>732473115.66255593</v>
      </c>
      <c r="E86" s="26">
        <f>+E84+E85</f>
        <v>808534755.44000006</v>
      </c>
    </row>
    <row r="87" spans="1:7" x14ac:dyDescent="0.25">
      <c r="A87" s="6" t="s">
        <v>62</v>
      </c>
      <c r="B87" s="26">
        <f>'1T'!E87</f>
        <v>0</v>
      </c>
      <c r="C87" s="26">
        <f>'2T'!E87</f>
        <v>76061639.77744399</v>
      </c>
      <c r="D87" s="26">
        <f>'3T'!E87</f>
        <v>444712793.64282644</v>
      </c>
      <c r="E87" s="26">
        <f>SUM(B87:D87)</f>
        <v>520774433.42027044</v>
      </c>
    </row>
    <row r="88" spans="1:7" x14ac:dyDescent="0.25">
      <c r="A88" s="6" t="s">
        <v>63</v>
      </c>
      <c r="B88" s="26">
        <f>'1T'!E88</f>
        <v>454884755.44</v>
      </c>
      <c r="C88" s="26">
        <f>'2T'!E88</f>
        <v>378823115.66255599</v>
      </c>
      <c r="D88" s="26">
        <f>'3T'!E88</f>
        <v>287760322.0197295</v>
      </c>
      <c r="E88" s="26">
        <f>+E86-E87</f>
        <v>287760322.01972961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100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61" zoomScale="90" zoomScaleNormal="90" workbookViewId="0">
      <selection activeCell="E97" sqref="E97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5.140625" style="6" customWidth="1"/>
    <col min="7" max="7" width="10.85546875" style="6" customWidth="1"/>
    <col min="8" max="8" width="14.140625" style="6" customWidth="1"/>
    <col min="9" max="9" width="14.85546875" style="6" customWidth="1"/>
    <col min="10" max="16384" width="10.7109375" style="6"/>
  </cols>
  <sheetData>
    <row r="1" spans="1:8" x14ac:dyDescent="0.25">
      <c r="A1" s="37" t="s">
        <v>6</v>
      </c>
      <c r="B1" s="37"/>
      <c r="C1" s="37"/>
      <c r="D1" s="37"/>
      <c r="E1" s="37"/>
      <c r="F1" s="37"/>
    </row>
    <row r="2" spans="1:8" x14ac:dyDescent="0.25">
      <c r="A2" s="8" t="s">
        <v>7</v>
      </c>
      <c r="B2" s="6" t="s">
        <v>8</v>
      </c>
    </row>
    <row r="3" spans="1:8" x14ac:dyDescent="0.25">
      <c r="A3" s="8" t="s">
        <v>9</v>
      </c>
      <c r="B3" s="6" t="s">
        <v>10</v>
      </c>
    </row>
    <row r="4" spans="1:8" x14ac:dyDescent="0.25">
      <c r="A4" s="8" t="s">
        <v>11</v>
      </c>
      <c r="B4" s="6" t="s">
        <v>12</v>
      </c>
    </row>
    <row r="5" spans="1:8" x14ac:dyDescent="0.25">
      <c r="A5" s="8" t="s">
        <v>13</v>
      </c>
      <c r="B5" s="9" t="s">
        <v>95</v>
      </c>
    </row>
    <row r="6" spans="1:8" x14ac:dyDescent="0.25">
      <c r="A6" s="8"/>
      <c r="B6" s="9"/>
    </row>
    <row r="7" spans="1:8" x14ac:dyDescent="0.25">
      <c r="B7" s="9"/>
    </row>
    <row r="8" spans="1:8" x14ac:dyDescent="0.25">
      <c r="A8" s="37" t="s">
        <v>14</v>
      </c>
      <c r="B8" s="37"/>
      <c r="C8" s="37"/>
      <c r="D8" s="37"/>
      <c r="E8" s="37"/>
      <c r="F8" s="37"/>
    </row>
    <row r="9" spans="1:8" x14ac:dyDescent="0.25">
      <c r="A9" s="37" t="s">
        <v>15</v>
      </c>
      <c r="B9" s="37"/>
      <c r="C9" s="37"/>
      <c r="D9" s="37"/>
      <c r="E9" s="37"/>
      <c r="F9" s="37"/>
    </row>
    <row r="10" spans="1:8" x14ac:dyDescent="0.25">
      <c r="A10" s="7"/>
      <c r="B10" s="7"/>
      <c r="C10" s="7"/>
      <c r="D10" s="7"/>
      <c r="E10" s="7"/>
      <c r="F10" s="7"/>
    </row>
    <row r="12" spans="1:8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81</v>
      </c>
      <c r="F12" s="10" t="s">
        <v>83</v>
      </c>
      <c r="G12" s="10" t="s">
        <v>84</v>
      </c>
      <c r="H12" s="7"/>
    </row>
    <row r="13" spans="1:8" x14ac:dyDescent="0.25">
      <c r="A13" s="11" t="s">
        <v>22</v>
      </c>
      <c r="B13" s="7"/>
      <c r="C13" s="7"/>
      <c r="D13" s="7"/>
      <c r="E13" s="7"/>
      <c r="F13" s="7"/>
      <c r="G13" s="7"/>
      <c r="H13" s="7"/>
    </row>
    <row r="14" spans="1:8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'3T'!F14</f>
        <v>1</v>
      </c>
      <c r="F14" s="27">
        <f>'4T'!F14</f>
        <v>0</v>
      </c>
      <c r="G14" s="27">
        <f>SUM(C14:F14)</f>
        <v>1</v>
      </c>
      <c r="H14" s="7"/>
    </row>
    <row r="15" spans="1:8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>'3T'!F15</f>
        <v>2868</v>
      </c>
      <c r="F15" s="27">
        <f>'4T'!F15</f>
        <v>0</v>
      </c>
      <c r="G15" s="27">
        <f t="shared" ref="G15:G29" si="0">SUM(C15:F15)</f>
        <v>2868</v>
      </c>
      <c r="H15" s="7"/>
    </row>
    <row r="16" spans="1:8" x14ac:dyDescent="0.25">
      <c r="A16" s="12" t="s">
        <v>26</v>
      </c>
      <c r="B16" s="7" t="s">
        <v>24</v>
      </c>
      <c r="C16" s="27">
        <f>'1T'!F16</f>
        <v>6</v>
      </c>
      <c r="D16" s="27">
        <f>'2T'!F16</f>
        <v>0</v>
      </c>
      <c r="E16" s="27">
        <f>'3T'!F16</f>
        <v>-1</v>
      </c>
      <c r="F16" s="27">
        <f>'4T'!F16</f>
        <v>0</v>
      </c>
      <c r="G16" s="27">
        <f t="shared" si="0"/>
        <v>5</v>
      </c>
      <c r="H16" s="7"/>
    </row>
    <row r="17" spans="1:8" x14ac:dyDescent="0.25">
      <c r="A17" s="12"/>
      <c r="B17" s="7" t="s">
        <v>25</v>
      </c>
      <c r="C17" s="27">
        <f>'1T'!F17</f>
        <v>11647</v>
      </c>
      <c r="D17" s="27">
        <f>'2T'!F17</f>
        <v>0</v>
      </c>
      <c r="E17" s="27">
        <f>'3T'!F17</f>
        <v>-2868</v>
      </c>
      <c r="F17" s="27">
        <f>'4T'!F17</f>
        <v>0</v>
      </c>
      <c r="G17" s="27">
        <f t="shared" si="0"/>
        <v>8779</v>
      </c>
      <c r="H17" s="7"/>
    </row>
    <row r="18" spans="1:8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>'3T'!F18</f>
        <v>0</v>
      </c>
      <c r="F18" s="27">
        <f>'4T'!F18</f>
        <v>0</v>
      </c>
      <c r="G18" s="27">
        <f t="shared" si="0"/>
        <v>2</v>
      </c>
      <c r="H18" s="7"/>
    </row>
    <row r="19" spans="1:8" x14ac:dyDescent="0.25">
      <c r="A19" s="7"/>
      <c r="B19" s="7" t="s">
        <v>25</v>
      </c>
      <c r="C19" s="27">
        <f>'1T'!F19</f>
        <v>9345</v>
      </c>
      <c r="D19" s="27">
        <f>'2T'!F19</f>
        <v>0</v>
      </c>
      <c r="E19" s="27">
        <f>'3T'!F19</f>
        <v>0</v>
      </c>
      <c r="F19" s="27">
        <f>'4T'!F19</f>
        <v>0</v>
      </c>
      <c r="G19" s="27">
        <f t="shared" si="0"/>
        <v>9345</v>
      </c>
      <c r="H19" s="7"/>
    </row>
    <row r="20" spans="1:8" x14ac:dyDescent="0.25">
      <c r="A20" s="13" t="s">
        <v>28</v>
      </c>
      <c r="B20" s="7"/>
      <c r="C20" s="27"/>
      <c r="D20" s="27"/>
      <c r="E20" s="27"/>
      <c r="F20" s="27"/>
      <c r="G20" s="27"/>
      <c r="H20" s="7"/>
    </row>
    <row r="21" spans="1:8" x14ac:dyDescent="0.25">
      <c r="A21" s="12" t="s">
        <v>23</v>
      </c>
      <c r="B21" s="7" t="s">
        <v>24</v>
      </c>
      <c r="C21" s="27">
        <f>'1T'!F21</f>
        <v>0</v>
      </c>
      <c r="D21" s="27">
        <f>'2T'!F21</f>
        <v>1</v>
      </c>
      <c r="E21" s="27">
        <f>'3T'!F21</f>
        <v>0</v>
      </c>
      <c r="F21" s="27">
        <f>'4T'!F21</f>
        <v>0</v>
      </c>
      <c r="G21" s="27">
        <f t="shared" si="0"/>
        <v>1</v>
      </c>
      <c r="H21" s="7"/>
    </row>
    <row r="22" spans="1:8" x14ac:dyDescent="0.25">
      <c r="A22" s="12"/>
      <c r="B22" s="7" t="s">
        <v>25</v>
      </c>
      <c r="C22" s="27">
        <f>'1T'!F22</f>
        <v>0</v>
      </c>
      <c r="D22" s="27">
        <f>'2T'!F22</f>
        <v>1695</v>
      </c>
      <c r="E22" s="27">
        <f>'3T'!F22</f>
        <v>0</v>
      </c>
      <c r="F22" s="27">
        <f>'4T'!F22</f>
        <v>0</v>
      </c>
      <c r="G22" s="27">
        <f t="shared" si="0"/>
        <v>1695</v>
      </c>
      <c r="H22" s="7"/>
    </row>
    <row r="23" spans="1:8" x14ac:dyDescent="0.25">
      <c r="A23" s="12" t="s">
        <v>26</v>
      </c>
      <c r="B23" s="7" t="s">
        <v>24</v>
      </c>
      <c r="C23" s="27">
        <f>'1T'!F23</f>
        <v>10</v>
      </c>
      <c r="D23" s="27">
        <f>'2T'!F23</f>
        <v>-1</v>
      </c>
      <c r="E23" s="27">
        <f>'3T'!F23</f>
        <v>0</v>
      </c>
      <c r="F23" s="27">
        <f>'4T'!F23</f>
        <v>0</v>
      </c>
      <c r="G23" s="27">
        <f t="shared" si="0"/>
        <v>9</v>
      </c>
    </row>
    <row r="24" spans="1:8" x14ac:dyDescent="0.25">
      <c r="A24" s="12"/>
      <c r="B24" s="7" t="s">
        <v>25</v>
      </c>
      <c r="C24" s="27">
        <f>'1T'!F24</f>
        <v>59263</v>
      </c>
      <c r="D24" s="27">
        <f>'2T'!F24</f>
        <v>-1695</v>
      </c>
      <c r="E24" s="27">
        <f>'3T'!F24</f>
        <v>0</v>
      </c>
      <c r="F24" s="27">
        <f>'4T'!F24</f>
        <v>0</v>
      </c>
      <c r="G24" s="27">
        <f t="shared" si="0"/>
        <v>57568</v>
      </c>
    </row>
    <row r="25" spans="1:8" x14ac:dyDescent="0.25">
      <c r="A25" s="12" t="s">
        <v>27</v>
      </c>
      <c r="B25" s="7" t="s">
        <v>24</v>
      </c>
      <c r="C25" s="27">
        <f>'1T'!F25</f>
        <v>2</v>
      </c>
      <c r="D25" s="27">
        <f>'2T'!F25</f>
        <v>0</v>
      </c>
      <c r="E25" s="27">
        <f>'3T'!F25</f>
        <v>0</v>
      </c>
      <c r="F25" s="27">
        <f>'4T'!F25</f>
        <v>3</v>
      </c>
      <c r="G25" s="27">
        <f t="shared" si="0"/>
        <v>5</v>
      </c>
    </row>
    <row r="26" spans="1:8" x14ac:dyDescent="0.25">
      <c r="A26" s="7"/>
      <c r="B26" s="7" t="s">
        <v>25</v>
      </c>
      <c r="C26" s="27">
        <f>'1T'!F26</f>
        <v>824</v>
      </c>
      <c r="D26" s="27">
        <f>'2T'!F26</f>
        <v>0</v>
      </c>
      <c r="E26" s="27">
        <f>'3T'!F26</f>
        <v>0</v>
      </c>
      <c r="F26" s="27">
        <f>'4T'!F26</f>
        <v>18395</v>
      </c>
      <c r="G26" s="27">
        <f t="shared" si="0"/>
        <v>19219</v>
      </c>
    </row>
    <row r="27" spans="1:8" x14ac:dyDescent="0.25">
      <c r="A27" s="13" t="s">
        <v>29</v>
      </c>
      <c r="C27" s="27"/>
      <c r="D27" s="27"/>
      <c r="E27" s="27"/>
      <c r="F27" s="27"/>
      <c r="G27" s="27"/>
    </row>
    <row r="28" spans="1:8" x14ac:dyDescent="0.25">
      <c r="A28" s="14" t="s">
        <v>23</v>
      </c>
      <c r="B28" s="7" t="s">
        <v>24</v>
      </c>
      <c r="C28" s="27">
        <f>'1T'!F28</f>
        <v>18</v>
      </c>
      <c r="D28" s="27">
        <f>'2T'!F28</f>
        <v>11</v>
      </c>
      <c r="E28" s="27">
        <f>'3T'!F28</f>
        <v>12</v>
      </c>
      <c r="F28" s="27">
        <f>'4T'!F28</f>
        <v>20</v>
      </c>
      <c r="G28" s="27">
        <f t="shared" si="0"/>
        <v>61</v>
      </c>
    </row>
    <row r="29" spans="1:8" x14ac:dyDescent="0.25">
      <c r="A29" s="15"/>
      <c r="B29" s="7" t="s">
        <v>25</v>
      </c>
      <c r="C29" s="27">
        <f>'1T'!F29</f>
        <v>11096</v>
      </c>
      <c r="D29" s="27">
        <f>'2T'!F29</f>
        <v>9650</v>
      </c>
      <c r="E29" s="27">
        <f>'3T'!F29</f>
        <v>4740</v>
      </c>
      <c r="F29" s="27">
        <f>'4T'!F29</f>
        <v>28818</v>
      </c>
      <c r="G29" s="27">
        <f t="shared" si="0"/>
        <v>54304</v>
      </c>
    </row>
    <row r="30" spans="1:8" x14ac:dyDescent="0.25">
      <c r="A30" s="15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7" t="s">
        <v>30</v>
      </c>
    </row>
    <row r="33" spans="1:7" ht="12.75" customHeight="1" x14ac:dyDescent="0.25">
      <c r="A33" s="38" t="s">
        <v>31</v>
      </c>
      <c r="B33" s="38"/>
      <c r="C33" s="38"/>
      <c r="D33" s="38"/>
      <c r="E33" s="38"/>
      <c r="F33" s="38"/>
    </row>
    <row r="34" spans="1:7" x14ac:dyDescent="0.25">
      <c r="A34" s="38"/>
      <c r="B34" s="38"/>
      <c r="C34" s="38"/>
      <c r="D34" s="38"/>
      <c r="E34" s="38"/>
      <c r="F34" s="38"/>
    </row>
    <row r="35" spans="1:7" x14ac:dyDescent="0.25">
      <c r="A35" s="38"/>
      <c r="B35" s="38"/>
      <c r="C35" s="38"/>
      <c r="D35" s="38"/>
      <c r="E35" s="38"/>
      <c r="F35" s="38"/>
    </row>
    <row r="37" spans="1:7" x14ac:dyDescent="0.25">
      <c r="A37" s="37" t="s">
        <v>32</v>
      </c>
      <c r="B37" s="37"/>
      <c r="C37" s="37"/>
      <c r="D37" s="37"/>
      <c r="E37" s="37"/>
    </row>
    <row r="38" spans="1:7" x14ac:dyDescent="0.25">
      <c r="A38" s="37" t="s">
        <v>33</v>
      </c>
      <c r="B38" s="37"/>
      <c r="C38" s="37"/>
      <c r="D38" s="37"/>
      <c r="E38" s="37"/>
    </row>
    <row r="39" spans="1:7" x14ac:dyDescent="0.25">
      <c r="A39" s="37" t="s">
        <v>34</v>
      </c>
      <c r="B39" s="37"/>
      <c r="C39" s="37"/>
      <c r="D39" s="37"/>
      <c r="E39" s="37"/>
    </row>
    <row r="41" spans="1:7" x14ac:dyDescent="0.25">
      <c r="A41" s="10" t="s">
        <v>16</v>
      </c>
      <c r="B41" s="10" t="s">
        <v>77</v>
      </c>
      <c r="C41" s="10" t="s">
        <v>78</v>
      </c>
      <c r="D41" s="10" t="s">
        <v>81</v>
      </c>
      <c r="E41" s="10" t="s">
        <v>83</v>
      </c>
      <c r="F41" s="10" t="s">
        <v>84</v>
      </c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9" t="s">
        <v>35</v>
      </c>
      <c r="B43" s="27">
        <f>'1T'!E43</f>
        <v>0</v>
      </c>
      <c r="C43" s="27">
        <f>'2T'!E43</f>
        <v>43848393.042729996</v>
      </c>
      <c r="D43" s="27">
        <f>'3T'!E43</f>
        <v>90384950.277306408</v>
      </c>
      <c r="E43" s="27">
        <f>+'4T'!E43</f>
        <v>183697587.11999997</v>
      </c>
      <c r="F43" s="27">
        <f>SUM(B43:E43)</f>
        <v>317930930.44003642</v>
      </c>
      <c r="G43" s="8"/>
    </row>
    <row r="44" spans="1:7" x14ac:dyDescent="0.25">
      <c r="A44" s="18" t="s">
        <v>23</v>
      </c>
      <c r="B44" s="27">
        <f>'1T'!E44</f>
        <v>0</v>
      </c>
      <c r="C44" s="27">
        <f>'2T'!E44</f>
        <v>40949425.799999997</v>
      </c>
      <c r="D44" s="27">
        <f>'3T'!E44</f>
        <v>81114260.597306401</v>
      </c>
      <c r="E44" s="27">
        <f>+'4T'!E44</f>
        <v>145790807.62</v>
      </c>
      <c r="F44" s="27">
        <f t="shared" ref="F44:F51" si="1">SUM(B44:E44)</f>
        <v>267854494.01730639</v>
      </c>
      <c r="G44" s="19"/>
    </row>
    <row r="45" spans="1:7" x14ac:dyDescent="0.25">
      <c r="A45" s="18" t="s">
        <v>26</v>
      </c>
      <c r="B45" s="27">
        <f>'1T'!E45</f>
        <v>0</v>
      </c>
      <c r="C45" s="27">
        <f>'2T'!E45</f>
        <v>2898967.2427299996</v>
      </c>
      <c r="D45" s="27">
        <f>'3T'!E45</f>
        <v>9270689.6800000034</v>
      </c>
      <c r="E45" s="27">
        <f>+'4T'!E45</f>
        <v>21524700.399999999</v>
      </c>
      <c r="F45" s="27">
        <f t="shared" si="1"/>
        <v>33694357.322730005</v>
      </c>
      <c r="G45" s="19"/>
    </row>
    <row r="46" spans="1:7" x14ac:dyDescent="0.25">
      <c r="A46" s="18" t="s">
        <v>27</v>
      </c>
      <c r="B46" s="27">
        <f>'1T'!E46</f>
        <v>0</v>
      </c>
      <c r="C46" s="27">
        <f>'2T'!E46</f>
        <v>0</v>
      </c>
      <c r="D46" s="27">
        <f>'3T'!E46</f>
        <v>0</v>
      </c>
      <c r="E46" s="27">
        <f>+'4T'!E46</f>
        <v>16382079.1</v>
      </c>
      <c r="F46" s="27">
        <f t="shared" si="1"/>
        <v>16382079.1</v>
      </c>
      <c r="G46" s="19"/>
    </row>
    <row r="47" spans="1:7" x14ac:dyDescent="0.25">
      <c r="A47" s="15" t="s">
        <v>80</v>
      </c>
      <c r="B47" s="27">
        <f>'1T'!E47</f>
        <v>0</v>
      </c>
      <c r="C47" s="27">
        <f>'2T'!E47</f>
        <v>32213246.734713998</v>
      </c>
      <c r="D47" s="27">
        <f>'3T'!E47</f>
        <v>199443087.91551998</v>
      </c>
      <c r="E47" s="27">
        <f>+'4T'!E47</f>
        <v>629505979.50999999</v>
      </c>
      <c r="F47" s="27">
        <f t="shared" si="1"/>
        <v>861162314.16023397</v>
      </c>
      <c r="G47" s="19"/>
    </row>
    <row r="48" spans="1:7" x14ac:dyDescent="0.25">
      <c r="A48" s="18" t="s">
        <v>23</v>
      </c>
      <c r="B48" s="27">
        <f>'1T'!E48</f>
        <v>0</v>
      </c>
      <c r="C48" s="27">
        <f>'2T'!E48</f>
        <v>0</v>
      </c>
      <c r="D48" s="27">
        <f>'3T'!E48</f>
        <v>32796426.866799995</v>
      </c>
      <c r="E48" s="27">
        <f>+'4T'!E48</f>
        <v>0</v>
      </c>
      <c r="F48" s="27">
        <f t="shared" si="1"/>
        <v>32796426.866799995</v>
      </c>
      <c r="G48" s="19"/>
    </row>
    <row r="49" spans="1:6" x14ac:dyDescent="0.25">
      <c r="A49" s="18" t="s">
        <v>26</v>
      </c>
      <c r="B49" s="27">
        <f>'1T'!E49</f>
        <v>0</v>
      </c>
      <c r="C49" s="27">
        <f>'2T'!E49</f>
        <v>32213246.734713998</v>
      </c>
      <c r="D49" s="27">
        <f>'3T'!E49</f>
        <v>166646661.04872</v>
      </c>
      <c r="E49" s="27">
        <f>+'4T'!E49</f>
        <v>302384095.15000004</v>
      </c>
      <c r="F49" s="27">
        <f t="shared" si="1"/>
        <v>501244002.93343401</v>
      </c>
    </row>
    <row r="50" spans="1:6" x14ac:dyDescent="0.25">
      <c r="A50" s="18" t="s">
        <v>27</v>
      </c>
      <c r="B50" s="27">
        <f>'1T'!E50</f>
        <v>0</v>
      </c>
      <c r="C50" s="27">
        <f>'2T'!E50</f>
        <v>0</v>
      </c>
      <c r="D50" s="27">
        <f>'3T'!E50</f>
        <v>0</v>
      </c>
      <c r="E50" s="27">
        <f>+'4T'!E50</f>
        <v>327121884.36000001</v>
      </c>
      <c r="F50" s="27">
        <f t="shared" si="1"/>
        <v>327121884.36000001</v>
      </c>
    </row>
    <row r="51" spans="1:6" x14ac:dyDescent="0.25">
      <c r="A51" s="15" t="s">
        <v>37</v>
      </c>
      <c r="B51" s="27">
        <f>'1T'!E51</f>
        <v>0</v>
      </c>
      <c r="C51" s="27">
        <f>'2T'!E51</f>
        <v>0</v>
      </c>
      <c r="D51" s="27">
        <f>'3T'!E51</f>
        <v>0</v>
      </c>
      <c r="E51" s="27">
        <f>+'4T'!E51</f>
        <v>0</v>
      </c>
      <c r="F51" s="27">
        <f t="shared" si="1"/>
        <v>0</v>
      </c>
    </row>
    <row r="52" spans="1:6" x14ac:dyDescent="0.25">
      <c r="A52" s="15"/>
      <c r="B52" s="28"/>
      <c r="C52" s="28"/>
      <c r="D52" s="28"/>
      <c r="E52" s="28"/>
      <c r="F52" s="28"/>
    </row>
    <row r="53" spans="1:6" x14ac:dyDescent="0.25">
      <c r="A53" s="16" t="s">
        <v>38</v>
      </c>
      <c r="B53" s="29">
        <f>+B43+B47+B51</f>
        <v>0</v>
      </c>
      <c r="C53" s="29">
        <f>+C43+C47+C51</f>
        <v>76061639.77744399</v>
      </c>
      <c r="D53" s="29">
        <f>+D43+D47+D51</f>
        <v>289828038.19282639</v>
      </c>
      <c r="E53" s="29">
        <f>+E43+E47+E51</f>
        <v>813203566.63</v>
      </c>
      <c r="F53" s="29">
        <f>+F43+F47+F51</f>
        <v>1179093244.6002703</v>
      </c>
    </row>
    <row r="54" spans="1:6" x14ac:dyDescent="0.25">
      <c r="A54" s="17" t="s">
        <v>39</v>
      </c>
    </row>
    <row r="57" spans="1:6" x14ac:dyDescent="0.25">
      <c r="A57" s="37" t="s">
        <v>40</v>
      </c>
      <c r="B57" s="37"/>
      <c r="C57" s="37"/>
      <c r="D57" s="37"/>
      <c r="E57" s="37"/>
    </row>
    <row r="58" spans="1:6" x14ac:dyDescent="0.25">
      <c r="A58" s="37" t="s">
        <v>41</v>
      </c>
      <c r="B58" s="37"/>
      <c r="C58" s="37"/>
      <c r="D58" s="37"/>
      <c r="E58" s="37"/>
    </row>
    <row r="59" spans="1:6" x14ac:dyDescent="0.25">
      <c r="A59" s="37" t="s">
        <v>34</v>
      </c>
      <c r="B59" s="37"/>
      <c r="C59" s="37"/>
      <c r="D59" s="37"/>
      <c r="E59" s="37"/>
    </row>
    <row r="61" spans="1:6" x14ac:dyDescent="0.25">
      <c r="A61" s="10" t="s">
        <v>42</v>
      </c>
      <c r="B61" s="10" t="s">
        <v>77</v>
      </c>
      <c r="C61" s="10" t="s">
        <v>78</v>
      </c>
      <c r="D61" s="10" t="s">
        <v>81</v>
      </c>
      <c r="E61" s="10" t="s">
        <v>83</v>
      </c>
      <c r="F61" s="10" t="s">
        <v>84</v>
      </c>
    </row>
    <row r="62" spans="1:6" x14ac:dyDescent="0.25">
      <c r="A62" s="20" t="s">
        <v>43</v>
      </c>
      <c r="B62" s="28">
        <f>'1T'!E62</f>
        <v>0</v>
      </c>
      <c r="C62" s="28">
        <f>'2T'!E62</f>
        <v>14572962.357443999</v>
      </c>
      <c r="D62" s="28">
        <f>'3T'!E62</f>
        <v>41930808.631919987</v>
      </c>
      <c r="E62" s="28">
        <f>'4T'!E62</f>
        <v>0</v>
      </c>
      <c r="F62" s="28">
        <f t="shared" ref="F62:F73" si="2">SUM(B62:E62)</f>
        <v>56503770.989363983</v>
      </c>
    </row>
    <row r="63" spans="1:6" x14ac:dyDescent="0.25">
      <c r="A63" s="20" t="s">
        <v>44</v>
      </c>
      <c r="B63" s="28">
        <f>'1T'!E63</f>
        <v>0</v>
      </c>
      <c r="C63" s="28">
        <f>'2T'!E63</f>
        <v>1565105.99</v>
      </c>
      <c r="D63" s="28">
        <f>'3T'!E63</f>
        <v>5277800.74</v>
      </c>
      <c r="E63" s="28">
        <f>'4T'!E63</f>
        <v>484285.64</v>
      </c>
      <c r="F63" s="28">
        <f t="shared" si="2"/>
        <v>7327192.3700000001</v>
      </c>
    </row>
    <row r="64" spans="1:6" x14ac:dyDescent="0.25">
      <c r="A64" s="20" t="s">
        <v>45</v>
      </c>
      <c r="B64" s="28">
        <f>'1T'!E64</f>
        <v>0</v>
      </c>
      <c r="C64" s="28">
        <f>'2T'!E64</f>
        <v>66819.13</v>
      </c>
      <c r="D64" s="28">
        <f>'3T'!E64</f>
        <v>1157484.01</v>
      </c>
      <c r="E64" s="28">
        <f>'4T'!E64</f>
        <v>0</v>
      </c>
      <c r="F64" s="28">
        <f t="shared" si="2"/>
        <v>1224303.1400000001</v>
      </c>
    </row>
    <row r="65" spans="1:6" x14ac:dyDescent="0.25">
      <c r="A65" s="20" t="s">
        <v>46</v>
      </c>
      <c r="B65" s="28">
        <f>'1T'!E65</f>
        <v>0</v>
      </c>
      <c r="C65" s="28">
        <f>'2T'!E65</f>
        <v>0</v>
      </c>
      <c r="D65" s="28">
        <f>'3T'!E65</f>
        <v>0</v>
      </c>
      <c r="E65" s="28">
        <f>'4T'!E65</f>
        <v>0</v>
      </c>
      <c r="F65" s="28">
        <f t="shared" si="2"/>
        <v>0</v>
      </c>
    </row>
    <row r="66" spans="1:6" x14ac:dyDescent="0.25">
      <c r="A66" s="20" t="s">
        <v>47</v>
      </c>
      <c r="B66" s="28">
        <f>'1T'!E66</f>
        <v>0</v>
      </c>
      <c r="C66" s="28">
        <f>'2T'!E66</f>
        <v>0</v>
      </c>
      <c r="D66" s="28">
        <f>'3T'!E66</f>
        <v>22956380.917306401</v>
      </c>
      <c r="E66" s="28">
        <f>'4T'!E66</f>
        <v>433933309.52999997</v>
      </c>
      <c r="F66" s="28">
        <f t="shared" si="2"/>
        <v>456889690.44730639</v>
      </c>
    </row>
    <row r="67" spans="1:6" x14ac:dyDescent="0.25">
      <c r="A67" s="20" t="s">
        <v>48</v>
      </c>
      <c r="B67" s="28">
        <f>'1T'!E67</f>
        <v>0</v>
      </c>
      <c r="C67" s="28">
        <f>'2T'!E67</f>
        <v>365046.5</v>
      </c>
      <c r="D67" s="28">
        <f>'3T'!E67</f>
        <v>1135940.4500000002</v>
      </c>
      <c r="E67" s="28">
        <f>'4T'!E67</f>
        <v>44154.75</v>
      </c>
      <c r="F67" s="28">
        <f t="shared" si="2"/>
        <v>1545141.7000000002</v>
      </c>
    </row>
    <row r="68" spans="1:6" x14ac:dyDescent="0.25">
      <c r="A68" s="20" t="s">
        <v>49</v>
      </c>
      <c r="B68" s="28">
        <f>'1T'!E68</f>
        <v>0</v>
      </c>
      <c r="C68" s="28">
        <f>'2T'!E68</f>
        <v>0</v>
      </c>
      <c r="D68" s="28">
        <f>'3T'!E68</f>
        <v>0</v>
      </c>
      <c r="E68" s="28">
        <f>'4T'!E68</f>
        <v>0</v>
      </c>
      <c r="F68" s="28">
        <f t="shared" si="2"/>
        <v>0</v>
      </c>
    </row>
    <row r="69" spans="1:6" x14ac:dyDescent="0.25">
      <c r="A69" s="20" t="s">
        <v>50</v>
      </c>
      <c r="B69" s="28">
        <f>'1T'!E69</f>
        <v>0</v>
      </c>
      <c r="C69" s="28">
        <f>'2T'!E69</f>
        <v>0</v>
      </c>
      <c r="D69" s="28">
        <f>'3T'!E69</f>
        <v>0</v>
      </c>
      <c r="E69" s="28">
        <f>'4T'!E69</f>
        <v>0</v>
      </c>
      <c r="F69" s="28">
        <f t="shared" si="2"/>
        <v>0</v>
      </c>
    </row>
    <row r="70" spans="1:6" x14ac:dyDescent="0.25">
      <c r="A70" s="20" t="s">
        <v>51</v>
      </c>
      <c r="B70" s="28">
        <f>'1T'!E70</f>
        <v>0</v>
      </c>
      <c r="C70" s="28">
        <f>'2T'!E70</f>
        <v>0</v>
      </c>
      <c r="D70" s="28">
        <f>'3T'!E70</f>
        <v>0</v>
      </c>
      <c r="E70" s="28">
        <f>'4T'!E70</f>
        <v>22565619.859999999</v>
      </c>
      <c r="F70" s="28">
        <f t="shared" si="2"/>
        <v>22565619.859999999</v>
      </c>
    </row>
    <row r="71" spans="1:6" x14ac:dyDescent="0.25">
      <c r="A71" s="20" t="s">
        <v>52</v>
      </c>
      <c r="B71" s="28">
        <f>'1T'!E71</f>
        <v>0</v>
      </c>
      <c r="C71" s="28">
        <f>'2T'!E71</f>
        <v>0</v>
      </c>
      <c r="D71" s="28">
        <f>'3T'!E71</f>
        <v>25992955.123599999</v>
      </c>
      <c r="E71" s="28">
        <f>'4T'!E71</f>
        <v>0</v>
      </c>
      <c r="F71" s="28">
        <f t="shared" si="2"/>
        <v>25992955.123599999</v>
      </c>
    </row>
    <row r="72" spans="1:6" x14ac:dyDescent="0.25">
      <c r="A72" s="20" t="s">
        <v>53</v>
      </c>
      <c r="B72" s="28">
        <f>'1T'!E72</f>
        <v>0</v>
      </c>
      <c r="C72" s="28">
        <f>'2T'!E72</f>
        <v>59491705.799999997</v>
      </c>
      <c r="D72" s="28">
        <f>'3T'!E72</f>
        <v>191376668.31999999</v>
      </c>
      <c r="E72" s="28">
        <f>'4T'!E72</f>
        <v>356176196.85000002</v>
      </c>
      <c r="F72" s="28">
        <f t="shared" si="2"/>
        <v>607044570.97000003</v>
      </c>
    </row>
    <row r="73" spans="1:6" x14ac:dyDescent="0.25">
      <c r="A73" s="6" t="s">
        <v>91</v>
      </c>
      <c r="B73" s="28">
        <f>'1T'!E73</f>
        <v>0</v>
      </c>
      <c r="C73" s="28">
        <f>'2T'!E73</f>
        <v>0</v>
      </c>
      <c r="D73" s="28">
        <f>'3T'!E73</f>
        <v>154884755.44999999</v>
      </c>
      <c r="E73" s="28">
        <f>'4T'!E73</f>
        <v>0</v>
      </c>
      <c r="F73" s="28">
        <f t="shared" si="2"/>
        <v>154884755.44999999</v>
      </c>
    </row>
    <row r="74" spans="1:6" x14ac:dyDescent="0.25">
      <c r="A74" s="21" t="s">
        <v>38</v>
      </c>
      <c r="B74" s="30">
        <f>SUM(B62:B73)</f>
        <v>0</v>
      </c>
      <c r="C74" s="30">
        <f>SUM(C62:C73)</f>
        <v>76061639.777444005</v>
      </c>
      <c r="D74" s="30">
        <f>SUM(D62:D73)</f>
        <v>444712793.64282638</v>
      </c>
      <c r="E74" s="30">
        <f>SUM(E62:E73)</f>
        <v>813203566.63</v>
      </c>
      <c r="F74" s="30">
        <f>SUM(F62:F73)</f>
        <v>1333978000.0502703</v>
      </c>
    </row>
    <row r="75" spans="1:6" x14ac:dyDescent="0.25">
      <c r="A75" s="17" t="s">
        <v>87</v>
      </c>
    </row>
    <row r="76" spans="1:6" x14ac:dyDescent="0.25">
      <c r="A76" s="6" t="s">
        <v>99</v>
      </c>
    </row>
    <row r="78" spans="1:6" x14ac:dyDescent="0.25">
      <c r="A78" s="37" t="s">
        <v>54</v>
      </c>
      <c r="B78" s="37"/>
      <c r="C78" s="37"/>
      <c r="D78" s="37"/>
      <c r="E78" s="37"/>
    </row>
    <row r="79" spans="1:6" x14ac:dyDescent="0.25">
      <c r="A79" s="37" t="s">
        <v>55</v>
      </c>
      <c r="B79" s="37"/>
      <c r="C79" s="37"/>
      <c r="D79" s="37"/>
      <c r="E79" s="37"/>
    </row>
    <row r="80" spans="1:6" x14ac:dyDescent="0.25">
      <c r="A80" s="37" t="s">
        <v>34</v>
      </c>
      <c r="B80" s="37"/>
      <c r="C80" s="37"/>
      <c r="D80" s="37"/>
      <c r="E80" s="37"/>
    </row>
    <row r="82" spans="1:8" x14ac:dyDescent="0.25">
      <c r="A82" s="10" t="s">
        <v>42</v>
      </c>
      <c r="B82" s="10" t="s">
        <v>77</v>
      </c>
      <c r="C82" s="10" t="s">
        <v>78</v>
      </c>
      <c r="D82" s="10" t="s">
        <v>81</v>
      </c>
      <c r="E82" s="10" t="s">
        <v>83</v>
      </c>
      <c r="F82" s="10" t="s">
        <v>84</v>
      </c>
    </row>
    <row r="83" spans="1:8" ht="15.75" customHeight="1" x14ac:dyDescent="0.25"/>
    <row r="84" spans="1:8" x14ac:dyDescent="0.25">
      <c r="A84" s="6" t="s">
        <v>59</v>
      </c>
      <c r="B84" s="26">
        <f>'1T'!E84</f>
        <v>154884755.44</v>
      </c>
      <c r="C84" s="26">
        <f>'2T'!E84</f>
        <v>454884755.44</v>
      </c>
      <c r="D84" s="26">
        <f>'3T'!E84</f>
        <v>378823115.66255599</v>
      </c>
      <c r="E84" s="26">
        <f>'4T'!E84</f>
        <v>287760322.0197295</v>
      </c>
      <c r="F84" s="26">
        <f>+B84</f>
        <v>154884755.44</v>
      </c>
      <c r="H84" s="23"/>
    </row>
    <row r="85" spans="1:8" x14ac:dyDescent="0.25">
      <c r="A85" s="6" t="s">
        <v>60</v>
      </c>
      <c r="B85" s="26">
        <f>'1T'!E85</f>
        <v>300000000</v>
      </c>
      <c r="C85" s="26">
        <f>'2T'!E85</f>
        <v>0</v>
      </c>
      <c r="D85" s="26">
        <f>'3T'!E85</f>
        <v>353650000</v>
      </c>
      <c r="E85" s="26">
        <f>'4T'!E85</f>
        <v>836392674</v>
      </c>
      <c r="F85" s="26">
        <f>SUM(B85:E85)</f>
        <v>1490042674</v>
      </c>
    </row>
    <row r="86" spans="1:8" x14ac:dyDescent="0.25">
      <c r="A86" s="6" t="s">
        <v>61</v>
      </c>
      <c r="B86" s="26">
        <f>'1T'!E86</f>
        <v>454884755.44</v>
      </c>
      <c r="C86" s="26">
        <f>'2T'!E86</f>
        <v>454884755.44</v>
      </c>
      <c r="D86" s="26">
        <f>'3T'!E86</f>
        <v>732473115.66255593</v>
      </c>
      <c r="E86" s="26">
        <f>'4T'!E86</f>
        <v>1124152996.0197296</v>
      </c>
      <c r="F86" s="26">
        <f>+F84+F85</f>
        <v>1644927429.4400001</v>
      </c>
    </row>
    <row r="87" spans="1:8" x14ac:dyDescent="0.25">
      <c r="A87" s="6" t="s">
        <v>62</v>
      </c>
      <c r="B87" s="26">
        <f>'1T'!E87</f>
        <v>0</v>
      </c>
      <c r="C87" s="26">
        <f>'2T'!E87</f>
        <v>76061639.77744399</v>
      </c>
      <c r="D87" s="26">
        <f>'3T'!E87</f>
        <v>444712793.64282644</v>
      </c>
      <c r="E87" s="26">
        <f>'4T'!E87</f>
        <v>813203566.62999988</v>
      </c>
      <c r="F87" s="26">
        <f>SUM(B87:E87)</f>
        <v>1333978000.0502703</v>
      </c>
    </row>
    <row r="88" spans="1:8" x14ac:dyDescent="0.25">
      <c r="A88" s="6" t="s">
        <v>63</v>
      </c>
      <c r="B88" s="26">
        <f>'1T'!E88</f>
        <v>454884755.44</v>
      </c>
      <c r="C88" s="26">
        <f>'2T'!E88</f>
        <v>378823115.66255599</v>
      </c>
      <c r="D88" s="26">
        <f>'3T'!E88</f>
        <v>287760322.0197295</v>
      </c>
      <c r="E88" s="26">
        <f>'4T'!E88</f>
        <v>310949429.38972974</v>
      </c>
      <c r="F88" s="26">
        <f>+F86-F87</f>
        <v>310949429.38972974</v>
      </c>
    </row>
    <row r="89" spans="1:8" x14ac:dyDescent="0.25">
      <c r="A89" s="16"/>
      <c r="B89" s="16"/>
      <c r="C89" s="16"/>
      <c r="D89" s="16"/>
      <c r="E89" s="16"/>
      <c r="F89" s="16"/>
    </row>
    <row r="90" spans="1:8" x14ac:dyDescent="0.25">
      <c r="A90" s="17" t="s">
        <v>64</v>
      </c>
    </row>
    <row r="93" spans="1:8" x14ac:dyDescent="0.25">
      <c r="A93" s="6" t="s">
        <v>101</v>
      </c>
    </row>
    <row r="94" spans="1:8" x14ac:dyDescent="0.25">
      <c r="A94" s="24"/>
    </row>
    <row r="95" spans="1:8" x14ac:dyDescent="0.25">
      <c r="A95" s="24"/>
    </row>
    <row r="96" spans="1:8" x14ac:dyDescent="0.25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2014-02-24T02:09:50Z</dcterms:created>
  <dcterms:modified xsi:type="dcterms:W3CDTF">2018-03-07T16:29:50Z</dcterms:modified>
</cp:coreProperties>
</file>