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IV Trimestre - Anual\Pronae\"/>
    </mc:Choice>
  </mc:AlternateContent>
  <bookViews>
    <workbookView xWindow="0" yWindow="0" windowWidth="28800" windowHeight="12030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4T Acumulado" sheetId="6" r:id="rId6"/>
    <sheet name="Anual" sheetId="7" r:id="rId7"/>
    <sheet name="Mensual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7" l="1"/>
  <c r="E65" i="1" l="1"/>
  <c r="E63" i="1"/>
  <c r="E62" i="5" l="1"/>
  <c r="H8" i="8"/>
  <c r="E22" i="1" l="1"/>
  <c r="E22" i="3" l="1"/>
  <c r="E23" i="3"/>
  <c r="G51" i="5"/>
  <c r="G50" i="5"/>
  <c r="G49" i="5"/>
  <c r="G48" i="5"/>
  <c r="G63" i="5"/>
  <c r="G62" i="5"/>
  <c r="G61" i="5"/>
  <c r="G65" i="5" s="1"/>
  <c r="F21" i="2" l="1"/>
  <c r="F20" i="2"/>
  <c r="F19" i="2"/>
  <c r="F18" i="2"/>
  <c r="F17" i="2"/>
  <c r="F16" i="2"/>
  <c r="F15" i="2"/>
  <c r="F14" i="2"/>
  <c r="F13" i="2"/>
  <c r="F12" i="2"/>
  <c r="E33" i="2"/>
  <c r="E34" i="2"/>
  <c r="E35" i="2"/>
  <c r="E36" i="2"/>
  <c r="E32" i="2"/>
  <c r="E33" i="1" l="1"/>
  <c r="E34" i="1"/>
  <c r="E35" i="1"/>
  <c r="E36" i="1"/>
  <c r="E32" i="1"/>
  <c r="F13" i="1"/>
  <c r="F14" i="1"/>
  <c r="F15" i="1"/>
  <c r="F16" i="1"/>
  <c r="F17" i="1"/>
  <c r="F18" i="1"/>
  <c r="F19" i="1"/>
  <c r="F20" i="1"/>
  <c r="F21" i="1"/>
  <c r="F12" i="1"/>
  <c r="M8" i="8" l="1"/>
  <c r="L8" i="8"/>
  <c r="J8" i="8"/>
  <c r="I8" i="8"/>
  <c r="G8" i="8"/>
  <c r="F8" i="8"/>
  <c r="D8" i="8"/>
  <c r="C8" i="8"/>
  <c r="B7" i="8"/>
  <c r="D17" i="7"/>
  <c r="D13" i="7"/>
  <c r="D51" i="5"/>
  <c r="D50" i="5"/>
  <c r="D49" i="5"/>
  <c r="D48" i="5"/>
  <c r="C36" i="5"/>
  <c r="B36" i="5"/>
  <c r="D17" i="5"/>
  <c r="C17" i="5"/>
  <c r="D15" i="5"/>
  <c r="D13" i="5"/>
  <c r="C13" i="5"/>
  <c r="E62" i="4"/>
  <c r="E61" i="7" s="1"/>
  <c r="D37" i="4"/>
  <c r="D47" i="4" s="1"/>
  <c r="D52" i="4" s="1"/>
  <c r="M10" i="8" s="1"/>
  <c r="C37" i="4"/>
  <c r="C64" i="4" s="1"/>
  <c r="B37" i="4"/>
  <c r="B47" i="4" s="1"/>
  <c r="B52" i="4" s="1"/>
  <c r="K10" i="8" s="1"/>
  <c r="E36" i="4"/>
  <c r="E35" i="4"/>
  <c r="E34" i="4"/>
  <c r="E33" i="4"/>
  <c r="E32" i="4"/>
  <c r="E23" i="4"/>
  <c r="D23" i="4"/>
  <c r="C23" i="4"/>
  <c r="E22" i="4"/>
  <c r="D22" i="4"/>
  <c r="C22" i="4"/>
  <c r="F21" i="4"/>
  <c r="F20" i="4"/>
  <c r="F19" i="4"/>
  <c r="F18" i="4"/>
  <c r="F17" i="4"/>
  <c r="F16" i="4"/>
  <c r="F15" i="4"/>
  <c r="F14" i="4"/>
  <c r="F13" i="4"/>
  <c r="F12" i="4"/>
  <c r="E61" i="3"/>
  <c r="D37" i="3"/>
  <c r="D46" i="3" s="1"/>
  <c r="D51" i="3" s="1"/>
  <c r="J10" i="8" s="1"/>
  <c r="C37" i="3"/>
  <c r="C63" i="3" s="1"/>
  <c r="B37" i="3"/>
  <c r="B46" i="3" s="1"/>
  <c r="B51" i="3" s="1"/>
  <c r="E36" i="3"/>
  <c r="E37" i="5" s="1"/>
  <c r="E65" i="5" s="1"/>
  <c r="E35" i="3"/>
  <c r="E36" i="5" s="1"/>
  <c r="E34" i="3"/>
  <c r="E35" i="5" s="1"/>
  <c r="E33" i="3"/>
  <c r="E34" i="5" s="1"/>
  <c r="E32" i="3"/>
  <c r="E33" i="5" s="1"/>
  <c r="D23" i="3"/>
  <c r="C23" i="3"/>
  <c r="D22" i="3"/>
  <c r="C22" i="3"/>
  <c r="F21" i="3"/>
  <c r="F20" i="3"/>
  <c r="F19" i="3"/>
  <c r="F19" i="5" s="1"/>
  <c r="F18" i="3"/>
  <c r="F18" i="5" s="1"/>
  <c r="F17" i="3"/>
  <c r="F16" i="3"/>
  <c r="F15" i="3"/>
  <c r="F15" i="5" s="1"/>
  <c r="F14" i="3"/>
  <c r="F14" i="5" s="1"/>
  <c r="F13" i="3"/>
  <c r="F12" i="3"/>
  <c r="F12" i="5" s="1"/>
  <c r="E60" i="2"/>
  <c r="D37" i="2"/>
  <c r="D45" i="2" s="1"/>
  <c r="D50" i="2" s="1"/>
  <c r="G10" i="8" s="1"/>
  <c r="C37" i="2"/>
  <c r="C62" i="2" s="1"/>
  <c r="B37" i="2"/>
  <c r="B62" i="2" s="1"/>
  <c r="E24" i="2"/>
  <c r="D24" i="2"/>
  <c r="C24" i="2"/>
  <c r="E23" i="2"/>
  <c r="D23" i="2"/>
  <c r="C23" i="2"/>
  <c r="D17" i="6"/>
  <c r="D13" i="6"/>
  <c r="E62" i="1"/>
  <c r="E8" i="8" s="1"/>
  <c r="D37" i="1"/>
  <c r="D46" i="1" s="1"/>
  <c r="D51" i="1" s="1"/>
  <c r="D10" i="8" s="1"/>
  <c r="C37" i="1"/>
  <c r="C46" i="1" s="1"/>
  <c r="C51" i="1" s="1"/>
  <c r="B37" i="1"/>
  <c r="E23" i="1"/>
  <c r="D23" i="1"/>
  <c r="C23" i="1"/>
  <c r="D22" i="1"/>
  <c r="C22" i="1"/>
  <c r="D61" i="7" l="1"/>
  <c r="K8" i="8"/>
  <c r="E17" i="5"/>
  <c r="F12" i="7"/>
  <c r="F12" i="6"/>
  <c r="G12" i="5"/>
  <c r="H12" i="5" s="1"/>
  <c r="F20" i="7"/>
  <c r="F20" i="6"/>
  <c r="G20" i="5"/>
  <c r="F13" i="7"/>
  <c r="F13" i="6"/>
  <c r="G13" i="5"/>
  <c r="E33" i="7"/>
  <c r="F34" i="5"/>
  <c r="E34" i="6"/>
  <c r="F14" i="7"/>
  <c r="G14" i="5"/>
  <c r="H14" i="5" s="1"/>
  <c r="F14" i="6"/>
  <c r="F18" i="7"/>
  <c r="F18" i="6"/>
  <c r="G18" i="5"/>
  <c r="H18" i="5" s="1"/>
  <c r="E34" i="7"/>
  <c r="F35" i="5"/>
  <c r="E35" i="6"/>
  <c r="F16" i="7"/>
  <c r="F16" i="6"/>
  <c r="G16" i="5"/>
  <c r="E32" i="7"/>
  <c r="F33" i="5"/>
  <c r="E33" i="6"/>
  <c r="E36" i="7"/>
  <c r="F37" i="5"/>
  <c r="E37" i="6"/>
  <c r="F17" i="7"/>
  <c r="F17" i="6"/>
  <c r="G17" i="5"/>
  <c r="F21" i="7"/>
  <c r="F21" i="6"/>
  <c r="G21" i="5"/>
  <c r="F15" i="7"/>
  <c r="F15" i="6"/>
  <c r="G15" i="5"/>
  <c r="H15" i="5" s="1"/>
  <c r="F19" i="7"/>
  <c r="G19" i="5"/>
  <c r="H19" i="5" s="1"/>
  <c r="F19" i="6"/>
  <c r="E35" i="7"/>
  <c r="E36" i="6"/>
  <c r="F36" i="5"/>
  <c r="G36" i="5" s="1"/>
  <c r="D33" i="7"/>
  <c r="D34" i="7"/>
  <c r="E13" i="7"/>
  <c r="F13" i="5"/>
  <c r="E17" i="7"/>
  <c r="F17" i="5"/>
  <c r="E21" i="7"/>
  <c r="F21" i="5"/>
  <c r="D35" i="7"/>
  <c r="D32" i="7"/>
  <c r="D36" i="7"/>
  <c r="E20" i="7"/>
  <c r="F20" i="5"/>
  <c r="E20" i="6"/>
  <c r="E16" i="7"/>
  <c r="F16" i="5"/>
  <c r="E37" i="4"/>
  <c r="D63" i="6"/>
  <c r="D63" i="3"/>
  <c r="E13" i="6"/>
  <c r="E37" i="3"/>
  <c r="E21" i="6"/>
  <c r="E17" i="6"/>
  <c r="E16" i="6"/>
  <c r="F22" i="3"/>
  <c r="E12" i="6"/>
  <c r="E12" i="7"/>
  <c r="D36" i="5"/>
  <c r="D62" i="2"/>
  <c r="E62" i="2" s="1"/>
  <c r="C63" i="7" s="1"/>
  <c r="E13" i="5"/>
  <c r="E37" i="1"/>
  <c r="C10" i="8"/>
  <c r="C64" i="1"/>
  <c r="B61" i="7"/>
  <c r="B63" i="6"/>
  <c r="B62" i="5"/>
  <c r="C18" i="6"/>
  <c r="C18" i="7"/>
  <c r="D14" i="6"/>
  <c r="D14" i="7"/>
  <c r="D14" i="5"/>
  <c r="D18" i="6"/>
  <c r="D18" i="7"/>
  <c r="D18" i="5"/>
  <c r="C19" i="6"/>
  <c r="C19" i="7"/>
  <c r="C19" i="5"/>
  <c r="D15" i="6"/>
  <c r="D15" i="7"/>
  <c r="D19" i="6"/>
  <c r="D19" i="7"/>
  <c r="D19" i="5"/>
  <c r="C63" i="6"/>
  <c r="C62" i="5"/>
  <c r="C61" i="7"/>
  <c r="H10" i="8"/>
  <c r="B63" i="3"/>
  <c r="B33" i="7"/>
  <c r="B34" i="6"/>
  <c r="B46" i="1"/>
  <c r="C14" i="6"/>
  <c r="C14" i="7"/>
  <c r="B35" i="6"/>
  <c r="B34" i="7"/>
  <c r="B35" i="5"/>
  <c r="C18" i="5"/>
  <c r="B34" i="5"/>
  <c r="D37" i="6"/>
  <c r="C15" i="6"/>
  <c r="C15" i="7"/>
  <c r="C15" i="5"/>
  <c r="E15" i="5" s="1"/>
  <c r="C12" i="7"/>
  <c r="C12" i="6"/>
  <c r="F22" i="1"/>
  <c r="C12" i="5"/>
  <c r="C16" i="7"/>
  <c r="C16" i="6"/>
  <c r="C16" i="5"/>
  <c r="C20" i="5"/>
  <c r="C20" i="7"/>
  <c r="C20" i="6"/>
  <c r="B33" i="5"/>
  <c r="B32" i="7"/>
  <c r="B33" i="6"/>
  <c r="B37" i="5"/>
  <c r="B36" i="7"/>
  <c r="B37" i="6"/>
  <c r="B8" i="8"/>
  <c r="B63" i="1"/>
  <c r="D64" i="1"/>
  <c r="C32" i="7"/>
  <c r="C33" i="6"/>
  <c r="C33" i="5"/>
  <c r="C36" i="7"/>
  <c r="C37" i="6"/>
  <c r="C37" i="5"/>
  <c r="E37" i="2"/>
  <c r="C38" i="6" s="1"/>
  <c r="E14" i="7"/>
  <c r="E14" i="6"/>
  <c r="E18" i="7"/>
  <c r="E18" i="6"/>
  <c r="D64" i="4"/>
  <c r="C34" i="6"/>
  <c r="C34" i="5"/>
  <c r="C33" i="7"/>
  <c r="B45" i="2"/>
  <c r="E15" i="7"/>
  <c r="E15" i="6"/>
  <c r="E19" i="7"/>
  <c r="E19" i="6"/>
  <c r="C14" i="5"/>
  <c r="D33" i="6"/>
  <c r="D12" i="7"/>
  <c r="D12" i="6"/>
  <c r="C35" i="6"/>
  <c r="C34" i="7"/>
  <c r="C45" i="2"/>
  <c r="C50" i="2" s="1"/>
  <c r="F10" i="8" s="1"/>
  <c r="C47" i="4"/>
  <c r="C52" i="4" s="1"/>
  <c r="L10" i="8" s="1"/>
  <c r="B64" i="4"/>
  <c r="D35" i="6"/>
  <c r="D16" i="7"/>
  <c r="D16" i="6"/>
  <c r="D20" i="7"/>
  <c r="D20" i="6"/>
  <c r="C46" i="3"/>
  <c r="C51" i="3" s="1"/>
  <c r="I10" i="8" s="1"/>
  <c r="C13" i="7"/>
  <c r="C13" i="6"/>
  <c r="C17" i="7"/>
  <c r="C17" i="6"/>
  <c r="C21" i="7"/>
  <c r="C21" i="6"/>
  <c r="F23" i="1"/>
  <c r="B36" i="6"/>
  <c r="B35" i="7"/>
  <c r="D21" i="6"/>
  <c r="D21" i="5"/>
  <c r="F23" i="2"/>
  <c r="F24" i="2"/>
  <c r="C36" i="6"/>
  <c r="C35" i="7"/>
  <c r="F23" i="3"/>
  <c r="F23" i="5" s="1"/>
  <c r="F22" i="4"/>
  <c r="F23" i="4"/>
  <c r="D12" i="5"/>
  <c r="D16" i="5"/>
  <c r="C21" i="5"/>
  <c r="C35" i="5"/>
  <c r="D36" i="6"/>
  <c r="D21" i="7"/>
  <c r="D20" i="5"/>
  <c r="D34" i="6"/>
  <c r="D37" i="7" l="1"/>
  <c r="G34" i="5"/>
  <c r="G33" i="5"/>
  <c r="E64" i="4"/>
  <c r="E63" i="7" s="1"/>
  <c r="E37" i="7"/>
  <c r="H21" i="5"/>
  <c r="H13" i="5"/>
  <c r="G14" i="6"/>
  <c r="H20" i="5"/>
  <c r="H16" i="5"/>
  <c r="G13" i="6"/>
  <c r="G35" i="5"/>
  <c r="F23" i="7"/>
  <c r="F23" i="6"/>
  <c r="G23" i="5"/>
  <c r="F22" i="7"/>
  <c r="F22" i="6"/>
  <c r="G22" i="5"/>
  <c r="G13" i="7"/>
  <c r="G37" i="5"/>
  <c r="E47" i="4"/>
  <c r="E52" i="4" s="1"/>
  <c r="F47" i="5"/>
  <c r="F52" i="5" s="1"/>
  <c r="F38" i="5"/>
  <c r="E38" i="6"/>
  <c r="E47" i="6" s="1"/>
  <c r="G17" i="6"/>
  <c r="H17" i="5"/>
  <c r="G17" i="7"/>
  <c r="G18" i="6"/>
  <c r="G19" i="6"/>
  <c r="D38" i="6"/>
  <c r="E47" i="5"/>
  <c r="E38" i="5"/>
  <c r="G16" i="6"/>
  <c r="F33" i="6"/>
  <c r="G21" i="6"/>
  <c r="F35" i="6"/>
  <c r="F34" i="6"/>
  <c r="F36" i="6"/>
  <c r="G20" i="6"/>
  <c r="G12" i="6"/>
  <c r="G15" i="6"/>
  <c r="E22" i="7"/>
  <c r="F22" i="5"/>
  <c r="F37" i="6"/>
  <c r="E14" i="5"/>
  <c r="F63" i="6"/>
  <c r="D62" i="5"/>
  <c r="E63" i="3"/>
  <c r="E22" i="6"/>
  <c r="C65" i="6"/>
  <c r="C64" i="5"/>
  <c r="D34" i="5"/>
  <c r="F33" i="7"/>
  <c r="F35" i="7"/>
  <c r="E19" i="5"/>
  <c r="E12" i="5"/>
  <c r="E21" i="5"/>
  <c r="G21" i="7"/>
  <c r="E16" i="5"/>
  <c r="E18" i="5"/>
  <c r="D23" i="6"/>
  <c r="D23" i="7"/>
  <c r="D23" i="5"/>
  <c r="B50" i="2"/>
  <c r="E10" i="8" s="1"/>
  <c r="E45" i="2"/>
  <c r="B38" i="5"/>
  <c r="D33" i="5"/>
  <c r="G15" i="7"/>
  <c r="E23" i="7"/>
  <c r="E23" i="6"/>
  <c r="D22" i="6"/>
  <c r="D22" i="7"/>
  <c r="D22" i="5"/>
  <c r="C38" i="5"/>
  <c r="B9" i="8"/>
  <c r="D37" i="5"/>
  <c r="F34" i="7"/>
  <c r="B51" i="1"/>
  <c r="E46" i="1"/>
  <c r="E46" i="3"/>
  <c r="G19" i="7"/>
  <c r="G18" i="7"/>
  <c r="F61" i="7"/>
  <c r="F36" i="7"/>
  <c r="C23" i="6"/>
  <c r="C23" i="7"/>
  <c r="C23" i="5"/>
  <c r="G20" i="7"/>
  <c r="G16" i="7"/>
  <c r="G12" i="7"/>
  <c r="C37" i="7"/>
  <c r="B37" i="7"/>
  <c r="F32" i="7"/>
  <c r="E20" i="5"/>
  <c r="G14" i="7"/>
  <c r="C22" i="6"/>
  <c r="C22" i="5"/>
  <c r="C22" i="7"/>
  <c r="D35" i="5"/>
  <c r="D65" i="6" l="1"/>
  <c r="E64" i="5"/>
  <c r="G64" i="5" s="1"/>
  <c r="B64" i="1"/>
  <c r="B10" i="8" s="1"/>
  <c r="E47" i="7"/>
  <c r="E52" i="7" s="1"/>
  <c r="G38" i="5"/>
  <c r="H23" i="5"/>
  <c r="H22" i="5"/>
  <c r="G23" i="6"/>
  <c r="D63" i="7"/>
  <c r="G47" i="5"/>
  <c r="G52" i="5" s="1"/>
  <c r="E52" i="5"/>
  <c r="G22" i="6"/>
  <c r="E22" i="5"/>
  <c r="F37" i="7"/>
  <c r="E23" i="5"/>
  <c r="G23" i="7"/>
  <c r="B65" i="1"/>
  <c r="D47" i="7"/>
  <c r="D52" i="7" s="1"/>
  <c r="D47" i="6"/>
  <c r="E51" i="3"/>
  <c r="C47" i="6"/>
  <c r="C47" i="5"/>
  <c r="C52" i="5" s="1"/>
  <c r="C47" i="7"/>
  <c r="C52" i="7" s="1"/>
  <c r="E50" i="2"/>
  <c r="D38" i="5"/>
  <c r="G22" i="7"/>
  <c r="B47" i="6"/>
  <c r="B47" i="7"/>
  <c r="B47" i="5"/>
  <c r="E51" i="1"/>
  <c r="B38" i="6" s="1"/>
  <c r="F38" i="6" s="1"/>
  <c r="E64" i="1"/>
  <c r="F47" i="6" l="1"/>
  <c r="B52" i="7"/>
  <c r="F47" i="7"/>
  <c r="F52" i="7" s="1"/>
  <c r="D47" i="5"/>
  <c r="D52" i="5" s="1"/>
  <c r="B52" i="5"/>
  <c r="B65" i="6"/>
  <c r="F65" i="6" s="1"/>
  <c r="B63" i="7"/>
  <c r="B64" i="5"/>
  <c r="D64" i="5" s="1"/>
  <c r="B11" i="8"/>
  <c r="C61" i="1"/>
  <c r="C7" i="8" l="1"/>
  <c r="C63" i="1"/>
  <c r="C9" i="8" l="1"/>
  <c r="C65" i="1"/>
  <c r="C11" i="8" l="1"/>
  <c r="D61" i="1"/>
  <c r="D7" i="8" l="1"/>
  <c r="D63" i="1"/>
  <c r="D9" i="8" l="1"/>
  <c r="D65" i="1"/>
  <c r="B64" i="6" l="1"/>
  <c r="B63" i="5"/>
  <c r="B62" i="7"/>
  <c r="D11" i="8"/>
  <c r="B59" i="2"/>
  <c r="E7" i="8" l="1"/>
  <c r="B61" i="2"/>
  <c r="B61" i="5"/>
  <c r="B60" i="7"/>
  <c r="B62" i="6"/>
  <c r="B65" i="5"/>
  <c r="B64" i="7"/>
  <c r="B66" i="6"/>
  <c r="E9" i="8" l="1"/>
  <c r="B63" i="2"/>
  <c r="E11" i="8" l="1"/>
  <c r="C59" i="2"/>
  <c r="F7" i="8" l="1"/>
  <c r="C61" i="2"/>
  <c r="F9" i="8" l="1"/>
  <c r="C63" i="2"/>
  <c r="F11" i="8" l="1"/>
  <c r="D59" i="2"/>
  <c r="G7" i="8" l="1"/>
  <c r="D61" i="2"/>
  <c r="G9" i="8" l="1"/>
  <c r="E61" i="2"/>
  <c r="D63" i="2"/>
  <c r="G11" i="8" l="1"/>
  <c r="B60" i="3"/>
  <c r="E59" i="2"/>
  <c r="C64" i="6"/>
  <c r="C63" i="5"/>
  <c r="D63" i="5" s="1"/>
  <c r="C62" i="7"/>
  <c r="C60" i="7" l="1"/>
  <c r="C62" i="6"/>
  <c r="E63" i="2"/>
  <c r="C61" i="5"/>
  <c r="H7" i="8"/>
  <c r="B62" i="3"/>
  <c r="C64" i="7" l="1"/>
  <c r="C66" i="6"/>
  <c r="C65" i="5"/>
  <c r="D61" i="5" s="1"/>
  <c r="D65" i="5" s="1"/>
  <c r="E61" i="5" s="1"/>
  <c r="E63" i="5" s="1"/>
  <c r="H9" i="8"/>
  <c r="B64" i="3"/>
  <c r="H11" i="8" l="1"/>
  <c r="C60" i="3"/>
  <c r="C62" i="3" l="1"/>
  <c r="I7" i="8"/>
  <c r="I9" i="8" l="1"/>
  <c r="C64" i="3"/>
  <c r="D60" i="3" l="1"/>
  <c r="I11" i="8"/>
  <c r="J7" i="8" l="1"/>
  <c r="D62" i="3"/>
  <c r="E62" i="3" l="1"/>
  <c r="J9" i="8"/>
  <c r="D64" i="3"/>
  <c r="D62" i="7" l="1"/>
  <c r="D64" i="6"/>
  <c r="F64" i="6" s="1"/>
  <c r="J11" i="8"/>
  <c r="E60" i="3"/>
  <c r="D60" i="7" l="1"/>
  <c r="E64" i="3"/>
  <c r="D62" i="6"/>
  <c r="B61" i="4" l="1"/>
  <c r="D66" i="6"/>
  <c r="F62" i="6" s="1"/>
  <c r="F66" i="6" s="1"/>
  <c r="D64" i="7"/>
  <c r="K7" i="8" l="1"/>
  <c r="B63" i="4"/>
  <c r="K9" i="8" l="1"/>
  <c r="B65" i="4"/>
  <c r="K11" i="8" l="1"/>
  <c r="C61" i="4"/>
  <c r="L7" i="8" l="1"/>
  <c r="C63" i="4"/>
  <c r="L9" i="8" l="1"/>
  <c r="C65" i="4"/>
  <c r="L11" i="8" l="1"/>
  <c r="D61" i="4"/>
  <c r="M7" i="8" l="1"/>
  <c r="D63" i="4"/>
  <c r="M9" i="8" l="1"/>
  <c r="D65" i="4"/>
  <c r="E61" i="4" s="1"/>
  <c r="E60" i="7" l="1"/>
  <c r="E65" i="4"/>
  <c r="E63" i="4"/>
  <c r="E62" i="7" s="1"/>
  <c r="F62" i="7" s="1"/>
  <c r="E64" i="7" l="1"/>
  <c r="F60" i="7" s="1"/>
  <c r="F64" i="7" s="1"/>
  <c r="M11" i="8"/>
</calcChain>
</file>

<file path=xl/sharedStrings.xml><?xml version="1.0" encoding="utf-8"?>
<sst xmlns="http://schemas.openxmlformats.org/spreadsheetml/2006/main" count="647" uniqueCount="112">
  <si>
    <t>FODESAF</t>
  </si>
  <si>
    <t xml:space="preserve">Programa: </t>
  </si>
  <si>
    <t>Programa Nacional de Empleo (PRONAE)</t>
  </si>
  <si>
    <t>Institución:</t>
  </si>
  <si>
    <t>Ministerio de Trabajo y Seguridad Social (MTSS)</t>
  </si>
  <si>
    <t>Unidad Ejecutora:</t>
  </si>
  <si>
    <t>Dirección Nacional de Empleo</t>
  </si>
  <si>
    <t>Período:</t>
  </si>
  <si>
    <t xml:space="preserve">Período: </t>
  </si>
  <si>
    <t>Cuadro 1</t>
  </si>
  <si>
    <t>Reporte de beneficiarios efectivos financiados por el Fondo de Desarrollo Social y Asignaciones Familiares</t>
  </si>
  <si>
    <t>Beneficio</t>
  </si>
  <si>
    <t>Unidad</t>
  </si>
  <si>
    <t>Abril</t>
  </si>
  <si>
    <t>Mayo</t>
  </si>
  <si>
    <t>Junio</t>
  </si>
  <si>
    <t>II Trimestre</t>
  </si>
  <si>
    <t>Julio</t>
  </si>
  <si>
    <t>Agosto</t>
  </si>
  <si>
    <t>Enero</t>
  </si>
  <si>
    <t>Setiembre</t>
  </si>
  <si>
    <t>Febrero</t>
  </si>
  <si>
    <t>III Trimestre</t>
  </si>
  <si>
    <t>Marzo</t>
  </si>
  <si>
    <t>I Trimestre</t>
  </si>
  <si>
    <t>1. Obras comunales</t>
  </si>
  <si>
    <t>Personas</t>
  </si>
  <si>
    <t>Subsidios</t>
  </si>
  <si>
    <t>2. Ideas Productivas</t>
  </si>
  <si>
    <t>3. Capacitación</t>
  </si>
  <si>
    <t xml:space="preserve">4. Auxilio para EMPLEATE </t>
  </si>
  <si>
    <t>5.Apoyo a Indígenas</t>
  </si>
  <si>
    <t>Total</t>
  </si>
  <si>
    <t>4. Auxilio EMPLEATE</t>
  </si>
  <si>
    <t>5. Apoyo a Indígenas</t>
  </si>
  <si>
    <t>4. EMPLEATE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</si>
  <si>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</si>
  <si>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 xml:space="preserve"> </t>
  </si>
  <si>
    <t>Cuadro 2</t>
  </si>
  <si>
    <t>Reporte de gastos efectivos financiados por el Fondo de Desarrollo Social y Asignaciones Familiares</t>
  </si>
  <si>
    <t>Unidad: Colones</t>
  </si>
  <si>
    <t>Total**</t>
  </si>
  <si>
    <t>4. Empleate</t>
  </si>
  <si>
    <t>Fuente: Base de datos PRONAE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</si>
  <si>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</si>
  <si>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>Cuadro 3</t>
  </si>
  <si>
    <t>Rubro por objeto de gasto</t>
  </si>
  <si>
    <t>1.Transferencia a otras personas(auxilio a desempleados)</t>
  </si>
  <si>
    <t xml:space="preserve">2. </t>
  </si>
  <si>
    <t xml:space="preserve">3. </t>
  </si>
  <si>
    <t xml:space="preserve">4. </t>
  </si>
  <si>
    <t xml:space="preserve">5. </t>
  </si>
  <si>
    <t>2. Capacitación</t>
  </si>
  <si>
    <t xml:space="preserve">3. Ideas productivas 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</si>
  <si>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</si>
  <si>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</si>
  <si>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</si>
  <si>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</si>
  <si>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>2. Ingresos efectivos recibidos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</si>
  <si>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</si>
  <si>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 xml:space="preserve">3. Recursos disponibles (1+2) </t>
  </si>
  <si>
    <t>1. Transferencia a personas(auxilio a desempleados)</t>
  </si>
  <si>
    <t>2. Ingresos efectivos recibidos*</t>
  </si>
  <si>
    <t>4. Egresos efectivos pagados</t>
  </si>
  <si>
    <t xml:space="preserve">5. Saldo en caja final   (3-4) </t>
  </si>
  <si>
    <t>Fuentes: Base de datos PRONAE (parte de gasto)</t>
  </si>
  <si>
    <t>**Notas al Cuadro 4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</si>
  <si>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</si>
  <si>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rPr>
        <b/>
        <sz val="11"/>
        <color rgb="FF000000"/>
        <rFont val="Calibri"/>
        <family val="2"/>
      </rPr>
      <t>Fuente</t>
    </r>
    <r>
      <rPr>
        <sz val="11"/>
        <color rgb="FF000000"/>
        <rFont val="Calibri"/>
        <family val="2"/>
      </rPr>
      <t>: Base de datos PRONAE (parte de gasto)</t>
    </r>
  </si>
  <si>
    <t>3. Recursos disponibles (1+2) *</t>
  </si>
  <si>
    <t>Octubre</t>
  </si>
  <si>
    <t>Noviembre</t>
  </si>
  <si>
    <t>Diciembre</t>
  </si>
  <si>
    <t>IV Trimestre</t>
  </si>
  <si>
    <t>I Semestre</t>
  </si>
  <si>
    <t>4. Auxilio para EMPLEATE</t>
  </si>
  <si>
    <t>II trimestre</t>
  </si>
  <si>
    <t>Acumulado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</si>
  <si>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</si>
  <si>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>Nota: Los beneficiarios de cada mes son las personas distintas que ingresan al programa, por esta razón se suman en el total del trimestre.</t>
  </si>
  <si>
    <t>3. Capacitacion</t>
  </si>
  <si>
    <t>3. Capaciatación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</si>
  <si>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</si>
  <si>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</si>
  <si>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</si>
  <si>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</si>
  <si>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>Notas:</t>
  </si>
  <si>
    <t>1. Transferencia a personas (auxilio a desempleados)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</si>
  <si>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</si>
  <si>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>Anual</t>
  </si>
  <si>
    <t>5. Apoyoa Indígenas</t>
  </si>
  <si>
    <t>I trimestre</t>
  </si>
  <si>
    <t xml:space="preserve">1. Saldo en caja inicial  (5 t-1) 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</si>
  <si>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</si>
  <si>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>II Semestre</t>
  </si>
  <si>
    <t>Primer Trimestre 2019</t>
  </si>
  <si>
    <r>
      <rPr>
        <b/>
        <sz val="11"/>
        <color rgb="FF000000"/>
        <rFont val="Calibri"/>
        <family val="2"/>
      </rPr>
      <t xml:space="preserve">Fuente: </t>
    </r>
    <r>
      <rPr>
        <sz val="11"/>
        <color rgb="FF000000"/>
        <rFont val="Calibri"/>
        <family val="2"/>
      </rPr>
      <t>Base de datos PRONAE 2019</t>
    </r>
  </si>
  <si>
    <t>Los Recursos disponibles según informacion del Depto. Financiero del MTSS para el primer trimestre</t>
  </si>
  <si>
    <t>*PRONAE no tiene ingresos reales, los fondos los administra el Ministerio de Hacienda en caja única</t>
  </si>
  <si>
    <t>Cuadro 4**</t>
  </si>
  <si>
    <r>
      <t xml:space="preserve">del 2019 es </t>
    </r>
    <r>
      <rPr>
        <b/>
        <sz val="11"/>
        <color rgb="FF000000"/>
        <rFont val="Calibri"/>
        <family val="2"/>
      </rPr>
      <t>₡3,029,873,781.16</t>
    </r>
    <r>
      <rPr>
        <sz val="11"/>
        <color rgb="FF000000"/>
        <rFont val="Calibri"/>
        <family val="2"/>
      </rPr>
      <t xml:space="preserve"> por lo que se dispone de ese monto para el punto 3.</t>
    </r>
  </si>
  <si>
    <t>Segundo Trimestre 2019</t>
  </si>
  <si>
    <t>Los Recursos disponibles según informacion del Depto. Financiero del MTSS para el segundo trimestre</t>
  </si>
  <si>
    <t>Los Recursos disponibles según informacion del Depto. Financiero del MTSS para el tercer trimestre</t>
  </si>
  <si>
    <t>Los Recursos disponibles según informacion del Depto. Financiero del MTSS para el cuarto trimestre</t>
  </si>
  <si>
    <t>Cuarto Trimestre 2019</t>
  </si>
  <si>
    <t>Tercer Trimestre 2019</t>
  </si>
  <si>
    <t>Primer y Segundo Semestres 2019</t>
  </si>
  <si>
    <t>Cuarto Trimestre Acumulado 2019</t>
  </si>
  <si>
    <t>del 2019 es ₡3.029.873.781 por lo que se dispone de ese monto para el punto 3.</t>
  </si>
  <si>
    <t>del 2019 es ₡4,029,873,781 por lo que se dispone de ese monto para el punto 3.</t>
  </si>
  <si>
    <r>
      <t xml:space="preserve">del 2019 es </t>
    </r>
    <r>
      <rPr>
        <b/>
        <sz val="11"/>
        <color rgb="FF000000"/>
        <rFont val="Calibri"/>
        <family val="2"/>
      </rPr>
      <t>₡3 444 015 129,00</t>
    </r>
    <r>
      <rPr>
        <sz val="11"/>
        <color rgb="FF000000"/>
        <rFont val="Calibri"/>
        <family val="2"/>
      </rPr>
      <t xml:space="preserve"> por lo que se dispone de ese monto para el punto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</si>
</sst>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_-* #,##0\ _€_-;\-* #,##0\ _€_-;_-* &quot;-&quot;??\ _€_-;_-@"/>
    <numFmt numFmtId="168" formatCode="_(* #,##0.0_);_(* \(#,##0.0\);_(* &quot;-&quot;??_);_(@_)"/>
    <numFmt numFmtId="169" formatCode="_-* #,##0\ _€_-;\-* #,##0\ _€_-;_-* &quot;-&quot;??\ _€_-;_-@_-"/>
  </numFmts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EAF1DD"/>
        <bgColor rgb="FFEAF1DD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D6E3BC"/>
        <bgColor rgb="FFD6E3BC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0" xfId="0" applyNumberFormat="1" applyFont="1"/>
    <xf numFmtId="165" fontId="1" fillId="0" borderId="0" xfId="0" applyNumberFormat="1" applyFont="1"/>
    <xf numFmtId="0" fontId="0" fillId="0" borderId="0" xfId="0" applyFont="1" applyAlignment="1">
      <alignment horizontal="left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6" fontId="0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0" borderId="5" xfId="0" applyFont="1" applyBorder="1"/>
    <xf numFmtId="166" fontId="3" fillId="0" borderId="0" xfId="0" applyNumberFormat="1" applyFont="1"/>
    <xf numFmtId="166" fontId="0" fillId="0" borderId="5" xfId="0" applyNumberFormat="1" applyFont="1" applyBorder="1"/>
    <xf numFmtId="166" fontId="1" fillId="0" borderId="0" xfId="0" applyNumberFormat="1" applyFont="1"/>
    <xf numFmtId="166" fontId="0" fillId="0" borderId="0" xfId="0" applyNumberFormat="1" applyFont="1"/>
    <xf numFmtId="166" fontId="1" fillId="0" borderId="5" xfId="0" applyNumberFormat="1" applyFont="1" applyBorder="1"/>
    <xf numFmtId="0" fontId="4" fillId="0" borderId="6" xfId="0" applyFont="1" applyBorder="1"/>
    <xf numFmtId="166" fontId="2" fillId="2" borderId="2" xfId="0" applyNumberFormat="1" applyFont="1" applyFill="1" applyBorder="1" applyAlignment="1">
      <alignment horizontal="right"/>
    </xf>
    <xf numFmtId="0" fontId="2" fillId="0" borderId="0" xfId="0" applyFont="1"/>
    <xf numFmtId="166" fontId="2" fillId="3" borderId="2" xfId="0" applyNumberFormat="1" applyFont="1" applyFill="1" applyBorder="1" applyAlignment="1">
      <alignment horizontal="right"/>
    </xf>
    <xf numFmtId="166" fontId="2" fillId="0" borderId="0" xfId="0" applyNumberFormat="1" applyFont="1"/>
    <xf numFmtId="166" fontId="2" fillId="0" borderId="5" xfId="0" applyNumberFormat="1" applyFont="1" applyBorder="1"/>
    <xf numFmtId="166" fontId="5" fillId="0" borderId="5" xfId="0" applyNumberFormat="1" applyFont="1" applyBorder="1"/>
    <xf numFmtId="167" fontId="3" fillId="0" borderId="0" xfId="0" applyNumberFormat="1" applyFont="1" applyAlignment="1">
      <alignment horizontal="right" vertical="center" wrapText="1"/>
    </xf>
    <xf numFmtId="166" fontId="2" fillId="2" borderId="4" xfId="0" applyNumberFormat="1" applyFont="1" applyFill="1" applyBorder="1"/>
    <xf numFmtId="166" fontId="2" fillId="2" borderId="4" xfId="0" applyNumberFormat="1" applyFont="1" applyFill="1" applyBorder="1" applyAlignment="1">
      <alignment horizontal="right" vertical="top"/>
    </xf>
    <xf numFmtId="166" fontId="0" fillId="2" borderId="4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right" vertical="top"/>
    </xf>
    <xf numFmtId="166" fontId="0" fillId="3" borderId="4" xfId="0" applyNumberFormat="1" applyFont="1" applyFill="1" applyBorder="1" applyAlignment="1">
      <alignment horizontal="right" vertical="top"/>
    </xf>
    <xf numFmtId="166" fontId="0" fillId="3" borderId="4" xfId="0" applyNumberFormat="1" applyFont="1" applyFill="1" applyBorder="1" applyAlignment="1">
      <alignment horizontal="right"/>
    </xf>
    <xf numFmtId="166" fontId="2" fillId="3" borderId="4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left"/>
    </xf>
    <xf numFmtId="166" fontId="2" fillId="3" borderId="4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horizontal="left"/>
    </xf>
    <xf numFmtId="166" fontId="0" fillId="2" borderId="4" xfId="0" applyNumberFormat="1" applyFont="1" applyFill="1" applyBorder="1"/>
    <xf numFmtId="166" fontId="0" fillId="3" borderId="4" xfId="0" applyNumberFormat="1" applyFont="1" applyFill="1" applyBorder="1"/>
    <xf numFmtId="166" fontId="2" fillId="3" borderId="4" xfId="0" applyNumberFormat="1" applyFont="1" applyFill="1" applyBorder="1"/>
    <xf numFmtId="166" fontId="2" fillId="4" borderId="4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left"/>
    </xf>
    <xf numFmtId="166" fontId="2" fillId="4" borderId="4" xfId="0" applyNumberFormat="1" applyFont="1" applyFill="1" applyBorder="1"/>
    <xf numFmtId="166" fontId="2" fillId="4" borderId="4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6" fontId="0" fillId="3" borderId="0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2" xfId="0" applyFont="1" applyBorder="1"/>
    <xf numFmtId="166" fontId="0" fillId="0" borderId="0" xfId="0" applyNumberFormat="1" applyFont="1" applyAlignment="1">
      <alignment horizontal="right"/>
    </xf>
    <xf numFmtId="0" fontId="1" fillId="0" borderId="5" xfId="0" applyFont="1" applyBorder="1"/>
    <xf numFmtId="166" fontId="0" fillId="0" borderId="5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0" fillId="0" borderId="4" xfId="0" applyNumberFormat="1" applyFont="1" applyBorder="1"/>
    <xf numFmtId="166" fontId="1" fillId="0" borderId="3" xfId="0" applyNumberFormat="1" applyFont="1" applyBorder="1"/>
    <xf numFmtId="0" fontId="1" fillId="0" borderId="7" xfId="0" applyFont="1" applyBorder="1"/>
    <xf numFmtId="168" fontId="0" fillId="0" borderId="0" xfId="0" applyNumberFormat="1" applyFont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right" vertical="center" wrapText="1"/>
    </xf>
    <xf numFmtId="165" fontId="7" fillId="0" borderId="0" xfId="0" applyNumberFormat="1" applyFont="1"/>
    <xf numFmtId="165" fontId="8" fillId="0" borderId="8" xfId="0" applyNumberFormat="1" applyFont="1" applyBorder="1"/>
    <xf numFmtId="165" fontId="8" fillId="0" borderId="0" xfId="0" applyNumberFormat="1" applyFont="1"/>
    <xf numFmtId="165" fontId="8" fillId="0" borderId="9" xfId="0" applyNumberFormat="1" applyFont="1" applyBorder="1"/>
    <xf numFmtId="165" fontId="7" fillId="5" borderId="0" xfId="0" applyNumberFormat="1" applyFont="1" applyFill="1" applyBorder="1"/>
    <xf numFmtId="166" fontId="8" fillId="5" borderId="8" xfId="0" applyNumberFormat="1" applyFont="1" applyFill="1" applyBorder="1"/>
    <xf numFmtId="165" fontId="8" fillId="5" borderId="8" xfId="0" applyNumberFormat="1" applyFont="1" applyFill="1" applyBorder="1"/>
    <xf numFmtId="0" fontId="0" fillId="0" borderId="0" xfId="0" applyFont="1"/>
    <xf numFmtId="166" fontId="8" fillId="0" borderId="8" xfId="0" applyNumberFormat="1" applyFont="1" applyBorder="1"/>
    <xf numFmtId="166" fontId="8" fillId="0" borderId="0" xfId="0" applyNumberFormat="1" applyFont="1"/>
    <xf numFmtId="165" fontId="7" fillId="6" borderId="0" xfId="0" applyNumberFormat="1" applyFont="1" applyFill="1" applyBorder="1"/>
    <xf numFmtId="166" fontId="8" fillId="6" borderId="8" xfId="0" applyNumberFormat="1" applyFont="1" applyFill="1" applyBorder="1"/>
    <xf numFmtId="165" fontId="8" fillId="6" borderId="8" xfId="0" applyNumberFormat="1" applyFont="1" applyFill="1" applyBorder="1"/>
    <xf numFmtId="165" fontId="7" fillId="7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0" fontId="0" fillId="0" borderId="11" xfId="0" applyFont="1" applyBorder="1"/>
    <xf numFmtId="166" fontId="0" fillId="0" borderId="11" xfId="0" applyNumberFormat="1" applyFont="1" applyBorder="1"/>
    <xf numFmtId="166" fontId="1" fillId="0" borderId="11" xfId="0" applyNumberFormat="1" applyFont="1" applyBorder="1"/>
    <xf numFmtId="0" fontId="0" fillId="2" borderId="10" xfId="0" applyFont="1" applyFill="1" applyBorder="1" applyAlignment="1">
      <alignment horizontal="left"/>
    </xf>
    <xf numFmtId="166" fontId="0" fillId="2" borderId="10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 horizontal="left"/>
    </xf>
    <xf numFmtId="166" fontId="0" fillId="3" borderId="10" xfId="0" applyNumberFormat="1" applyFont="1" applyFill="1" applyBorder="1" applyAlignment="1">
      <alignment horizontal="left"/>
    </xf>
    <xf numFmtId="166" fontId="0" fillId="3" borderId="10" xfId="0" applyNumberFormat="1" applyFont="1" applyFill="1" applyBorder="1" applyAlignment="1">
      <alignment horizontal="right"/>
    </xf>
    <xf numFmtId="166" fontId="0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/>
    <xf numFmtId="166" fontId="0" fillId="0" borderId="3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7" fillId="0" borderId="15" xfId="0" applyNumberFormat="1" applyFont="1" applyBorder="1"/>
    <xf numFmtId="165" fontId="7" fillId="0" borderId="16" xfId="0" applyNumberFormat="1" applyFont="1" applyBorder="1"/>
    <xf numFmtId="165" fontId="8" fillId="0" borderId="17" xfId="0" applyNumberFormat="1" applyFont="1" applyBorder="1"/>
    <xf numFmtId="165" fontId="8" fillId="0" borderId="0" xfId="0" applyNumberFormat="1" applyFont="1" applyBorder="1"/>
    <xf numFmtId="165" fontId="8" fillId="0" borderId="18" xfId="0" applyNumberFormat="1" applyFont="1" applyBorder="1"/>
    <xf numFmtId="166" fontId="8" fillId="5" borderId="17" xfId="0" applyNumberFormat="1" applyFont="1" applyFill="1" applyBorder="1"/>
    <xf numFmtId="165" fontId="8" fillId="5" borderId="19" xfId="0" applyNumberFormat="1" applyFont="1" applyFill="1" applyBorder="1"/>
    <xf numFmtId="166" fontId="8" fillId="0" borderId="17" xfId="0" applyNumberFormat="1" applyFont="1" applyBorder="1"/>
    <xf numFmtId="165" fontId="8" fillId="0" borderId="19" xfId="0" applyNumberFormat="1" applyFont="1" applyBorder="1"/>
    <xf numFmtId="166" fontId="8" fillId="6" borderId="17" xfId="0" applyNumberFormat="1" applyFont="1" applyFill="1" applyBorder="1"/>
    <xf numFmtId="165" fontId="8" fillId="6" borderId="19" xfId="0" applyNumberFormat="1" applyFont="1" applyFill="1" applyBorder="1"/>
    <xf numFmtId="166" fontId="8" fillId="0" borderId="19" xfId="0" applyNumberFormat="1" applyFont="1" applyBorder="1"/>
    <xf numFmtId="166" fontId="8" fillId="7" borderId="20" xfId="0" applyNumberFormat="1" applyFont="1" applyFill="1" applyBorder="1"/>
    <xf numFmtId="166" fontId="8" fillId="7" borderId="21" xfId="0" applyNumberFormat="1" applyFont="1" applyFill="1" applyBorder="1"/>
    <xf numFmtId="165" fontId="8" fillId="7" borderId="21" xfId="0" applyNumberFormat="1" applyFont="1" applyFill="1" applyBorder="1"/>
    <xf numFmtId="165" fontId="8" fillId="7" borderId="22" xfId="0" applyNumberFormat="1" applyFont="1" applyFill="1" applyBorder="1"/>
    <xf numFmtId="164" fontId="0" fillId="0" borderId="0" xfId="1" applyFont="1"/>
    <xf numFmtId="0" fontId="0" fillId="0" borderId="0" xfId="0" applyFont="1" applyAlignment="1"/>
    <xf numFmtId="0" fontId="9" fillId="0" borderId="0" xfId="0" applyFont="1"/>
    <xf numFmtId="169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295275</xdr:colOff>
      <xdr:row>48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67A07BB4-8C53-4C00-82BA-360318B493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48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682B19E-E5B2-4C09-A207-9FA4F3405E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48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C2010FA-C30B-4469-B9A7-580741C41F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48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B8B521F-DFF0-410A-A480-DC5FBAA926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35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48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8BADC8E-7F47-4CBE-AD6E-0460E2E256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35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48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5043715B-0D15-4183-82A1-0FDBC851DE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011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showGridLines="0" tabSelected="1" workbookViewId="0">
      <selection sqref="A1:F1"/>
    </sheetView>
  </sheetViews>
  <sheetFormatPr baseColWidth="10" defaultColWidth="12.5703125" defaultRowHeight="15" customHeight="1" x14ac:dyDescent="0.25"/>
  <cols>
    <col min="1" max="1" width="28.42578125" customWidth="1"/>
    <col min="2" max="2" width="19.140625" customWidth="1"/>
    <col min="3" max="3" width="17" customWidth="1"/>
    <col min="4" max="4" width="15.5703125" customWidth="1"/>
    <col min="5" max="5" width="15.7109375" customWidth="1"/>
    <col min="6" max="6" width="12.42578125" customWidth="1"/>
    <col min="7" max="7" width="10.140625" customWidth="1"/>
    <col min="8" max="8" width="11" customWidth="1"/>
    <col min="9" max="26" width="10.140625" customWidth="1"/>
  </cols>
  <sheetData>
    <row r="1" spans="1:26" ht="15" customHeight="1" x14ac:dyDescent="0.25">
      <c r="A1" s="129" t="s">
        <v>0</v>
      </c>
      <c r="B1" s="131"/>
      <c r="C1" s="131"/>
      <c r="D1" s="131"/>
      <c r="E1" s="131"/>
      <c r="F1" s="13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3" t="s">
        <v>7</v>
      </c>
      <c r="B5" s="8" t="s">
        <v>95</v>
      </c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3"/>
      <c r="B6" s="8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29" t="s">
        <v>9</v>
      </c>
      <c r="B7" s="130"/>
      <c r="C7" s="130"/>
      <c r="D7" s="130"/>
      <c r="E7" s="130"/>
      <c r="F7" s="13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29" t="s">
        <v>10</v>
      </c>
      <c r="B8" s="130"/>
      <c r="C8" s="130"/>
      <c r="D8" s="130"/>
      <c r="E8" s="130"/>
      <c r="F8" s="13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9" t="s">
        <v>11</v>
      </c>
      <c r="B10" s="9" t="s">
        <v>12</v>
      </c>
      <c r="C10" s="9" t="s">
        <v>19</v>
      </c>
      <c r="D10" s="9" t="s">
        <v>21</v>
      </c>
      <c r="E10" s="9" t="s">
        <v>23</v>
      </c>
      <c r="F10" s="9" t="s">
        <v>24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25">
      <c r="A11" s="2"/>
      <c r="B11" s="2"/>
      <c r="C11" s="10"/>
      <c r="D11" s="10"/>
      <c r="E11" s="10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2" t="s">
        <v>25</v>
      </c>
      <c r="B12" s="13" t="s">
        <v>26</v>
      </c>
      <c r="C12" s="16">
        <v>25</v>
      </c>
      <c r="D12" s="16">
        <v>109</v>
      </c>
      <c r="E12" s="16">
        <v>278</v>
      </c>
      <c r="F12" s="13">
        <f>+SUM(C12:E12)</f>
        <v>412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2"/>
      <c r="B13" s="13" t="s">
        <v>27</v>
      </c>
      <c r="C13" s="16">
        <v>25</v>
      </c>
      <c r="D13" s="16">
        <v>126</v>
      </c>
      <c r="E13" s="16">
        <v>398</v>
      </c>
      <c r="F13" s="13">
        <f t="shared" ref="F13:F21" si="0">+SUM(C13:E13)</f>
        <v>549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2" t="s">
        <v>28</v>
      </c>
      <c r="B14" s="17" t="s">
        <v>26</v>
      </c>
      <c r="C14" s="19">
        <v>0</v>
      </c>
      <c r="D14" s="19">
        <v>20</v>
      </c>
      <c r="E14" s="19">
        <v>191</v>
      </c>
      <c r="F14" s="19">
        <f t="shared" si="0"/>
        <v>211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2"/>
      <c r="B15" s="17" t="s">
        <v>27</v>
      </c>
      <c r="C15" s="19">
        <v>0</v>
      </c>
      <c r="D15" s="19">
        <v>20</v>
      </c>
      <c r="E15" s="19">
        <v>211</v>
      </c>
      <c r="F15" s="19">
        <f t="shared" si="0"/>
        <v>231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2" t="s">
        <v>29</v>
      </c>
      <c r="B16" s="13" t="s">
        <v>26</v>
      </c>
      <c r="C16" s="16">
        <v>376</v>
      </c>
      <c r="D16" s="16">
        <v>100</v>
      </c>
      <c r="E16" s="16">
        <v>56</v>
      </c>
      <c r="F16" s="13">
        <f t="shared" si="0"/>
        <v>532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2"/>
      <c r="B17" s="13" t="s">
        <v>27</v>
      </c>
      <c r="C17" s="16">
        <v>376</v>
      </c>
      <c r="D17" s="16">
        <v>432</v>
      </c>
      <c r="E17" s="16">
        <v>467</v>
      </c>
      <c r="F17" s="13">
        <f t="shared" si="0"/>
        <v>1275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2" t="s">
        <v>30</v>
      </c>
      <c r="B18" s="17" t="s">
        <v>26</v>
      </c>
      <c r="C18" s="19">
        <v>2068</v>
      </c>
      <c r="D18" s="19">
        <v>522</v>
      </c>
      <c r="E18" s="19">
        <v>970</v>
      </c>
      <c r="F18" s="19">
        <f t="shared" si="0"/>
        <v>3560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2"/>
      <c r="B19" s="17" t="s">
        <v>27</v>
      </c>
      <c r="C19" s="19">
        <v>2068</v>
      </c>
      <c r="D19" s="19">
        <v>2284</v>
      </c>
      <c r="E19" s="19">
        <v>3115</v>
      </c>
      <c r="F19" s="19">
        <f t="shared" si="0"/>
        <v>7467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2" t="s">
        <v>31</v>
      </c>
      <c r="B20" s="13" t="s">
        <v>26</v>
      </c>
      <c r="C20" s="16">
        <v>0</v>
      </c>
      <c r="D20" s="16">
        <v>43</v>
      </c>
      <c r="E20" s="16">
        <v>452</v>
      </c>
      <c r="F20" s="13">
        <f t="shared" si="0"/>
        <v>495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2"/>
      <c r="B21" s="13" t="s">
        <v>27</v>
      </c>
      <c r="C21" s="16">
        <v>0</v>
      </c>
      <c r="D21" s="16">
        <v>43</v>
      </c>
      <c r="E21" s="16">
        <v>495</v>
      </c>
      <c r="F21" s="13">
        <f t="shared" si="0"/>
        <v>538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3" t="s">
        <v>32</v>
      </c>
      <c r="B22" s="23" t="s">
        <v>26</v>
      </c>
      <c r="C22" s="25">
        <f t="shared" ref="C22:F22" si="1">+C12+C14+C16+C18+C20</f>
        <v>2469</v>
      </c>
      <c r="D22" s="25">
        <f t="shared" si="1"/>
        <v>794</v>
      </c>
      <c r="E22" s="25">
        <f>+E12+E14+E16+E18+E20</f>
        <v>1947</v>
      </c>
      <c r="F22" s="28">
        <f t="shared" si="1"/>
        <v>5210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23" t="s">
        <v>32</v>
      </c>
      <c r="B23" s="23" t="s">
        <v>27</v>
      </c>
      <c r="C23" s="25">
        <f t="shared" ref="C23:F23" si="2">+C13+C15+C17+C19+C21</f>
        <v>2469</v>
      </c>
      <c r="D23" s="25">
        <f t="shared" si="2"/>
        <v>2905</v>
      </c>
      <c r="E23" s="25">
        <f t="shared" si="2"/>
        <v>4686</v>
      </c>
      <c r="F23" s="28">
        <f t="shared" si="2"/>
        <v>10060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27" t="s">
        <v>96</v>
      </c>
      <c r="B24" s="29"/>
      <c r="C24" s="29"/>
      <c r="D24" s="29"/>
      <c r="E24" s="29"/>
      <c r="F24" s="2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2"/>
      <c r="B25" s="2"/>
      <c r="C25" s="2"/>
      <c r="D25" s="2"/>
      <c r="E25" s="2"/>
      <c r="F25" s="2" t="s">
        <v>37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29" t="s">
        <v>38</v>
      </c>
      <c r="B26" s="130"/>
      <c r="C26" s="130"/>
      <c r="D26" s="130"/>
      <c r="E26" s="13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29" t="s">
        <v>39</v>
      </c>
      <c r="B27" s="130"/>
      <c r="C27" s="130"/>
      <c r="D27" s="130"/>
      <c r="E27" s="13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29" t="s">
        <v>40</v>
      </c>
      <c r="B28" s="130"/>
      <c r="C28" s="130"/>
      <c r="D28" s="130"/>
      <c r="E28" s="13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9" t="s">
        <v>11</v>
      </c>
      <c r="B30" s="9" t="s">
        <v>19</v>
      </c>
      <c r="C30" s="9" t="s">
        <v>21</v>
      </c>
      <c r="D30" s="9" t="s">
        <v>23</v>
      </c>
      <c r="E30" s="9" t="s">
        <v>24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25">
      <c r="A31" s="2"/>
      <c r="B31" s="2"/>
      <c r="C31" s="2"/>
      <c r="D31" s="2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12" t="s">
        <v>25</v>
      </c>
      <c r="B32" s="30">
        <v>4750000</v>
      </c>
      <c r="C32" s="30">
        <v>23940000</v>
      </c>
      <c r="D32" s="30">
        <v>75620000</v>
      </c>
      <c r="E32" s="30">
        <f>+SUM(B32:D32)</f>
        <v>104310000</v>
      </c>
      <c r="F32" s="3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2" t="s">
        <v>28</v>
      </c>
      <c r="B33" s="32">
        <v>0</v>
      </c>
      <c r="C33" s="32">
        <v>3800000</v>
      </c>
      <c r="D33" s="32">
        <v>30305000</v>
      </c>
      <c r="E33" s="32">
        <f t="shared" ref="E33:E36" si="3">+SUM(B33:D33)</f>
        <v>34105000</v>
      </c>
      <c r="F33" s="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2" t="s">
        <v>29</v>
      </c>
      <c r="B34" s="30">
        <v>71440000</v>
      </c>
      <c r="C34" s="30">
        <v>78660000</v>
      </c>
      <c r="D34" s="30">
        <v>84550000</v>
      </c>
      <c r="E34" s="30">
        <f t="shared" si="3"/>
        <v>234650000</v>
      </c>
      <c r="F34" s="3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2" t="s">
        <v>42</v>
      </c>
      <c r="B35" s="32">
        <v>392365000</v>
      </c>
      <c r="C35" s="32">
        <v>433675000</v>
      </c>
      <c r="D35" s="32">
        <v>588335000</v>
      </c>
      <c r="E35" s="32">
        <f t="shared" si="3"/>
        <v>1414375000</v>
      </c>
      <c r="F35" s="31"/>
      <c r="G35" s="27" t="s">
        <v>37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12" t="s">
        <v>34</v>
      </c>
      <c r="B36" s="30">
        <v>0</v>
      </c>
      <c r="C36" s="30">
        <v>8170000</v>
      </c>
      <c r="D36" s="30">
        <v>94050000</v>
      </c>
      <c r="E36" s="30">
        <f t="shared" si="3"/>
        <v>102220000</v>
      </c>
      <c r="F36" s="3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23" t="s">
        <v>32</v>
      </c>
      <c r="B37" s="35">
        <f t="shared" ref="B37:D37" si="4">SUM(B32:B36)</f>
        <v>468555000</v>
      </c>
      <c r="C37" s="35">
        <f t="shared" si="4"/>
        <v>548245000</v>
      </c>
      <c r="D37" s="35">
        <f t="shared" si="4"/>
        <v>872860000</v>
      </c>
      <c r="E37" s="35">
        <f t="shared" ref="E37" si="5">SUM(B37:D37)</f>
        <v>1889660000</v>
      </c>
      <c r="F37" s="3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127" t="s">
        <v>96</v>
      </c>
      <c r="B38" s="90"/>
      <c r="C38" s="31"/>
      <c r="D38" s="31"/>
      <c r="E38" s="33"/>
      <c r="F38" s="3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132"/>
      <c r="B39" s="130"/>
      <c r="C39" s="130"/>
      <c r="D39" s="130"/>
      <c r="E39" s="13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129" t="s">
        <v>45</v>
      </c>
      <c r="B40" s="130"/>
      <c r="C40" s="130"/>
      <c r="D40" s="130"/>
      <c r="E40" s="13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29" t="s">
        <v>39</v>
      </c>
      <c r="B41" s="130"/>
      <c r="C41" s="130"/>
      <c r="D41" s="130"/>
      <c r="E41" s="13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129" t="s">
        <v>40</v>
      </c>
      <c r="B42" s="130"/>
      <c r="C42" s="130"/>
      <c r="D42" s="130"/>
      <c r="E42" s="13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9" t="s">
        <v>46</v>
      </c>
      <c r="B44" s="9" t="s">
        <v>19</v>
      </c>
      <c r="C44" s="9" t="s">
        <v>21</v>
      </c>
      <c r="D44" s="9" t="s">
        <v>23</v>
      </c>
      <c r="E44" s="9" t="s">
        <v>24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A45" s="2"/>
      <c r="B45" s="2"/>
      <c r="C45" s="2"/>
      <c r="D45" s="2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2" t="s">
        <v>47</v>
      </c>
      <c r="B46" s="27">
        <f t="shared" ref="B46:D46" si="6">+B37</f>
        <v>468555000</v>
      </c>
      <c r="C46" s="27">
        <f t="shared" si="6"/>
        <v>548245000</v>
      </c>
      <c r="D46" s="27">
        <f t="shared" si="6"/>
        <v>872860000</v>
      </c>
      <c r="E46" s="26">
        <f>B46+C46+D46</f>
        <v>1889660000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2" t="s">
        <v>48</v>
      </c>
      <c r="B47" s="2"/>
      <c r="C47" s="2"/>
      <c r="D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2" t="s">
        <v>49</v>
      </c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2" t="s">
        <v>50</v>
      </c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2" t="s">
        <v>51</v>
      </c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5">
      <c r="A51" s="23" t="s">
        <v>32</v>
      </c>
      <c r="B51" s="25">
        <f t="shared" ref="B51:D51" si="7">+B46+B47+B48+B49+B50</f>
        <v>468555000</v>
      </c>
      <c r="C51" s="25">
        <f t="shared" si="7"/>
        <v>548245000</v>
      </c>
      <c r="D51" s="25">
        <f t="shared" si="7"/>
        <v>872860000</v>
      </c>
      <c r="E51" s="28">
        <f>SUM(E46:E50)</f>
        <v>1889660000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5">
      <c r="A52" s="127" t="s">
        <v>96</v>
      </c>
      <c r="B52" s="2"/>
      <c r="C52" s="2"/>
      <c r="D52" s="2"/>
      <c r="E52" s="27" t="s">
        <v>37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129" t="s">
        <v>99</v>
      </c>
      <c r="B55" s="130"/>
      <c r="C55" s="130"/>
      <c r="D55" s="130"/>
      <c r="E55" s="13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5">
      <c r="A56" s="129" t="s">
        <v>56</v>
      </c>
      <c r="B56" s="130"/>
      <c r="C56" s="130"/>
      <c r="D56" s="130"/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5">
      <c r="A57" s="129" t="s">
        <v>40</v>
      </c>
      <c r="B57" s="130"/>
      <c r="C57" s="130"/>
      <c r="D57" s="130"/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9" t="s">
        <v>46</v>
      </c>
      <c r="B59" s="9" t="s">
        <v>19</v>
      </c>
      <c r="C59" s="9" t="s">
        <v>21</v>
      </c>
      <c r="D59" s="9" t="s">
        <v>23</v>
      </c>
      <c r="E59" s="9" t="s">
        <v>24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customHeight="1" x14ac:dyDescent="0.25">
      <c r="A60" s="2"/>
      <c r="B60" s="2"/>
      <c r="C60" s="2"/>
      <c r="D60" s="2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5">
      <c r="A61" s="2" t="s">
        <v>59</v>
      </c>
      <c r="B61" s="27">
        <v>0</v>
      </c>
      <c r="C61" s="27">
        <f>B65</f>
        <v>2561318781.1599998</v>
      </c>
      <c r="D61" s="27">
        <f>+C65</f>
        <v>2013073781.1599998</v>
      </c>
      <c r="E61" s="26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5">
      <c r="A62" s="2" t="s">
        <v>62</v>
      </c>
      <c r="B62" s="27">
        <v>3029873781.1599998</v>
      </c>
      <c r="C62" s="27">
        <v>0</v>
      </c>
      <c r="D62" s="27">
        <v>0</v>
      </c>
      <c r="E62" s="26">
        <f>+B62+C62+D62</f>
        <v>3029873781.1599998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5">
      <c r="A63" s="2" t="s">
        <v>60</v>
      </c>
      <c r="B63" s="27">
        <f t="shared" ref="B63:D63" si="8">B62+B61</f>
        <v>3029873781.1599998</v>
      </c>
      <c r="C63" s="27">
        <f t="shared" si="8"/>
        <v>2561318781.1599998</v>
      </c>
      <c r="D63" s="27">
        <f t="shared" si="8"/>
        <v>2013073781.1599998</v>
      </c>
      <c r="E63" s="26">
        <f>+E62</f>
        <v>3029873781.1599998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5">
      <c r="A64" s="2" t="s">
        <v>63</v>
      </c>
      <c r="B64" s="27">
        <f t="shared" ref="B64:D64" si="9">+B51</f>
        <v>468555000</v>
      </c>
      <c r="C64" s="27">
        <f t="shared" si="9"/>
        <v>548245000</v>
      </c>
      <c r="D64" s="27">
        <f t="shared" si="9"/>
        <v>872860000</v>
      </c>
      <c r="E64" s="26">
        <f>+D64+C64+B64</f>
        <v>1889660000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5">
      <c r="A65" s="2" t="s">
        <v>64</v>
      </c>
      <c r="B65" s="27">
        <f t="shared" ref="B65:D65" si="10">+B63-B64</f>
        <v>2561318781.1599998</v>
      </c>
      <c r="C65" s="27">
        <f t="shared" si="10"/>
        <v>2013073781.1599998</v>
      </c>
      <c r="D65" s="27">
        <f t="shared" si="10"/>
        <v>1140213781.1599998</v>
      </c>
      <c r="E65" s="26">
        <f>+E63-E64</f>
        <v>1140213781.1599998</v>
      </c>
      <c r="F65" s="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5">
      <c r="A66" s="23"/>
      <c r="B66" s="23"/>
      <c r="C66" s="23"/>
      <c r="D66" s="23"/>
      <c r="E66" s="2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5">
      <c r="A67" s="2" t="s">
        <v>68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5">
      <c r="A68" s="2"/>
      <c r="B68" s="2"/>
      <c r="C68" s="2"/>
      <c r="D68" s="2"/>
      <c r="E68" s="2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5">
      <c r="A69" s="5" t="s">
        <v>66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81" t="s">
        <v>98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5">
      <c r="A71" s="81" t="s">
        <v>97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27" t="s">
        <v>100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13">
    <mergeCell ref="A41:E41"/>
    <mergeCell ref="A57:E57"/>
    <mergeCell ref="A55:E55"/>
    <mergeCell ref="A56:E56"/>
    <mergeCell ref="A1:F1"/>
    <mergeCell ref="A7:F7"/>
    <mergeCell ref="A8:F8"/>
    <mergeCell ref="A42:E42"/>
    <mergeCell ref="A40:E40"/>
    <mergeCell ref="A26:E26"/>
    <mergeCell ref="A27:E27"/>
    <mergeCell ref="A28:E28"/>
    <mergeCell ref="A39:E39"/>
  </mergeCells>
  <pageMargins left="0.7" right="0.7" top="0.75" bottom="0.75" header="0.3" footer="0.3"/>
  <pageSetup paperSize="9" orientation="portrait" r:id="rId1"/>
  <ignoredErrors>
    <ignoredError sqref="D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showGridLines="0" workbookViewId="0">
      <selection sqref="A1:F1"/>
    </sheetView>
  </sheetViews>
  <sheetFormatPr baseColWidth="10" defaultColWidth="12.5703125" defaultRowHeight="15" customHeight="1" x14ac:dyDescent="0.25"/>
  <cols>
    <col min="1" max="1" width="36.140625" customWidth="1"/>
    <col min="2" max="2" width="21.42578125" customWidth="1"/>
    <col min="3" max="3" width="15.140625" customWidth="1"/>
    <col min="4" max="4" width="15.7109375" customWidth="1"/>
    <col min="5" max="5" width="15.28515625" customWidth="1"/>
    <col min="6" max="6" width="11.140625" bestFit="1" customWidth="1"/>
    <col min="7" max="7" width="1.42578125" bestFit="1" customWidth="1"/>
    <col min="8" max="26" width="10.140625" customWidth="1"/>
  </cols>
  <sheetData>
    <row r="1" spans="1:26" x14ac:dyDescent="0.25">
      <c r="A1" s="129" t="s">
        <v>0</v>
      </c>
      <c r="B1" s="130"/>
      <c r="C1" s="130"/>
      <c r="D1" s="130"/>
      <c r="E1" s="130"/>
      <c r="F1" s="1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1</v>
      </c>
      <c r="B2" s="4" t="s">
        <v>2</v>
      </c>
      <c r="C2" s="5"/>
      <c r="D2" s="6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3</v>
      </c>
      <c r="B3" s="7" t="s">
        <v>4</v>
      </c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3" t="s">
        <v>5</v>
      </c>
      <c r="B4" s="5" t="s">
        <v>6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3" t="s">
        <v>7</v>
      </c>
      <c r="B5" s="8" t="s">
        <v>101</v>
      </c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"/>
      <c r="B6" s="8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29" t="s">
        <v>9</v>
      </c>
      <c r="B7" s="130"/>
      <c r="C7" s="130"/>
      <c r="D7" s="130"/>
      <c r="E7" s="130"/>
      <c r="F7" s="13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29" t="s">
        <v>10</v>
      </c>
      <c r="B8" s="130"/>
      <c r="C8" s="130"/>
      <c r="D8" s="130"/>
      <c r="E8" s="130"/>
      <c r="F8" s="13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2"/>
      <c r="B11" s="2"/>
      <c r="C11" s="10"/>
      <c r="D11" s="10"/>
      <c r="E11" s="10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2" t="s">
        <v>25</v>
      </c>
      <c r="B12" s="13" t="s">
        <v>26</v>
      </c>
      <c r="C12" s="13">
        <v>296</v>
      </c>
      <c r="D12" s="13">
        <v>196</v>
      </c>
      <c r="E12" s="13">
        <v>483</v>
      </c>
      <c r="F12" s="13">
        <f>+SUM(C12:E12)</f>
        <v>975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2"/>
      <c r="B13" s="13" t="s">
        <v>27</v>
      </c>
      <c r="C13" s="13">
        <v>609</v>
      </c>
      <c r="D13" s="13">
        <v>656</v>
      </c>
      <c r="E13" s="13">
        <v>873</v>
      </c>
      <c r="F13" s="13">
        <f t="shared" ref="F13:F21" si="0">+SUM(C13:E13)</f>
        <v>2138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2" t="s">
        <v>28</v>
      </c>
      <c r="B14" s="17" t="s">
        <v>26</v>
      </c>
      <c r="C14" s="22">
        <v>179</v>
      </c>
      <c r="D14" s="22">
        <v>59</v>
      </c>
      <c r="E14" s="22">
        <v>127</v>
      </c>
      <c r="F14" s="21">
        <f t="shared" si="0"/>
        <v>365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2"/>
      <c r="B15" s="17" t="s">
        <v>27</v>
      </c>
      <c r="C15" s="22">
        <v>388</v>
      </c>
      <c r="D15" s="22">
        <v>418</v>
      </c>
      <c r="E15" s="22">
        <v>373</v>
      </c>
      <c r="F15" s="21">
        <f t="shared" si="0"/>
        <v>1179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2" t="s">
        <v>29</v>
      </c>
      <c r="B16" s="13" t="s">
        <v>26</v>
      </c>
      <c r="C16" s="13">
        <v>55</v>
      </c>
      <c r="D16" s="13">
        <v>13</v>
      </c>
      <c r="E16" s="13">
        <v>83</v>
      </c>
      <c r="F16" s="13">
        <f t="shared" si="0"/>
        <v>151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2"/>
      <c r="B17" s="13" t="s">
        <v>27</v>
      </c>
      <c r="C17" s="13">
        <v>584</v>
      </c>
      <c r="D17" s="13">
        <v>508</v>
      </c>
      <c r="E17" s="13">
        <v>514</v>
      </c>
      <c r="F17" s="13">
        <f t="shared" si="0"/>
        <v>1606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2" t="s">
        <v>33</v>
      </c>
      <c r="B18" s="17" t="s">
        <v>26</v>
      </c>
      <c r="C18" s="17">
        <v>464</v>
      </c>
      <c r="D18" s="17">
        <v>821</v>
      </c>
      <c r="E18" s="17">
        <v>283</v>
      </c>
      <c r="F18" s="17">
        <f t="shared" si="0"/>
        <v>1568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2"/>
      <c r="B19" s="17" t="s">
        <v>27</v>
      </c>
      <c r="C19" s="17">
        <v>3634</v>
      </c>
      <c r="D19" s="17">
        <v>3165</v>
      </c>
      <c r="E19" s="17">
        <v>3653</v>
      </c>
      <c r="F19" s="17">
        <f t="shared" si="0"/>
        <v>10452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2" t="s">
        <v>34</v>
      </c>
      <c r="B20" s="13" t="s">
        <v>26</v>
      </c>
      <c r="C20" s="13">
        <v>550</v>
      </c>
      <c r="D20" s="13">
        <v>273</v>
      </c>
      <c r="E20" s="13">
        <v>285</v>
      </c>
      <c r="F20" s="13">
        <f t="shared" si="0"/>
        <v>1108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2"/>
      <c r="B21" s="13" t="s">
        <v>27</v>
      </c>
      <c r="C21" s="13">
        <v>1033</v>
      </c>
      <c r="D21" s="13">
        <v>1270</v>
      </c>
      <c r="E21" s="13">
        <v>1138</v>
      </c>
      <c r="F21" s="13">
        <f t="shared" si="0"/>
        <v>3441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3" t="s">
        <v>32</v>
      </c>
      <c r="B23" s="23" t="s">
        <v>26</v>
      </c>
      <c r="C23" s="25">
        <f t="shared" ref="C23:F23" si="1">+C12+C14+C16+C18+C20</f>
        <v>1544</v>
      </c>
      <c r="D23" s="25">
        <f t="shared" si="1"/>
        <v>1362</v>
      </c>
      <c r="E23" s="25">
        <f t="shared" si="1"/>
        <v>1261</v>
      </c>
      <c r="F23" s="28">
        <f t="shared" si="1"/>
        <v>4167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3" t="s">
        <v>32</v>
      </c>
      <c r="B24" s="23" t="s">
        <v>27</v>
      </c>
      <c r="C24" s="25">
        <f t="shared" ref="C24:F24" si="2">+C13+C15+C17+C19+C21</f>
        <v>6248</v>
      </c>
      <c r="D24" s="25">
        <f t="shared" si="2"/>
        <v>6017</v>
      </c>
      <c r="E24" s="25">
        <f t="shared" si="2"/>
        <v>6551</v>
      </c>
      <c r="F24" s="28">
        <f t="shared" si="2"/>
        <v>18816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 t="s">
        <v>36</v>
      </c>
      <c r="B25" s="2"/>
      <c r="C25" s="27"/>
      <c r="D25" s="27"/>
      <c r="E25" s="27"/>
      <c r="F25" s="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29" t="s">
        <v>38</v>
      </c>
      <c r="B26" s="130"/>
      <c r="C26" s="130"/>
      <c r="D26" s="130"/>
      <c r="E26" s="13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29" t="s">
        <v>39</v>
      </c>
      <c r="B27" s="130"/>
      <c r="C27" s="130"/>
      <c r="D27" s="130"/>
      <c r="E27" s="13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29" t="s">
        <v>40</v>
      </c>
      <c r="B28" s="130"/>
      <c r="C28" s="130"/>
      <c r="D28" s="130"/>
      <c r="E28" s="13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9" t="s">
        <v>11</v>
      </c>
      <c r="B30" s="9" t="s">
        <v>13</v>
      </c>
      <c r="C30" s="9" t="s">
        <v>14</v>
      </c>
      <c r="D30" s="9" t="s">
        <v>15</v>
      </c>
      <c r="E30" s="9" t="s">
        <v>16</v>
      </c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2"/>
      <c r="B31" s="2"/>
      <c r="C31" s="2"/>
      <c r="D31" s="2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12" t="s">
        <v>25</v>
      </c>
      <c r="B32" s="15">
        <v>115710000</v>
      </c>
      <c r="C32" s="15">
        <v>124640000</v>
      </c>
      <c r="D32" s="15">
        <v>165395000</v>
      </c>
      <c r="E32" s="30">
        <f>+SUM(B32:D32)</f>
        <v>405745000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2" t="s">
        <v>28</v>
      </c>
      <c r="B33" s="32">
        <v>59850000</v>
      </c>
      <c r="C33" s="32">
        <v>63935000</v>
      </c>
      <c r="D33" s="32">
        <v>56810000</v>
      </c>
      <c r="E33" s="32">
        <f t="shared" ref="E33:E36" si="3">+SUM(B33:D33)</f>
        <v>180595000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2" t="s">
        <v>29</v>
      </c>
      <c r="B34" s="30">
        <v>106875000</v>
      </c>
      <c r="C34" s="30">
        <v>92435000</v>
      </c>
      <c r="D34" s="30">
        <v>96995000</v>
      </c>
      <c r="E34" s="30">
        <f t="shared" si="3"/>
        <v>296305000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2" t="s">
        <v>33</v>
      </c>
      <c r="B35" s="32">
        <v>680865000</v>
      </c>
      <c r="C35" s="32">
        <v>708795000</v>
      </c>
      <c r="D35" s="32">
        <v>727985000</v>
      </c>
      <c r="E35" s="32">
        <f t="shared" si="3"/>
        <v>2117645000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12" t="s">
        <v>34</v>
      </c>
      <c r="B36" s="30">
        <v>196270000</v>
      </c>
      <c r="C36" s="30">
        <v>241300000</v>
      </c>
      <c r="D36" s="30">
        <v>216220000</v>
      </c>
      <c r="E36" s="30">
        <f t="shared" si="3"/>
        <v>653790000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23" t="s">
        <v>32</v>
      </c>
      <c r="B37" s="34">
        <f t="shared" ref="B37:D37" si="4">SUM(B32:B36)</f>
        <v>1159570000</v>
      </c>
      <c r="C37" s="34">
        <f t="shared" si="4"/>
        <v>1231105000</v>
      </c>
      <c r="D37" s="34">
        <f t="shared" si="4"/>
        <v>1263405000</v>
      </c>
      <c r="E37" s="35">
        <f t="shared" ref="E37" si="5">SUM(B37:D37)</f>
        <v>3654080000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2" t="s">
        <v>44</v>
      </c>
      <c r="B38" s="2"/>
      <c r="C38" s="2"/>
      <c r="D38" s="2"/>
      <c r="E38" s="2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129" t="s">
        <v>45</v>
      </c>
      <c r="B39" s="129"/>
      <c r="C39" s="129"/>
      <c r="D39" s="129"/>
      <c r="E39" s="12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129" t="s">
        <v>39</v>
      </c>
      <c r="B40" s="129"/>
      <c r="C40" s="129"/>
      <c r="D40" s="129"/>
      <c r="E40" s="12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29" t="s">
        <v>40</v>
      </c>
      <c r="B41" s="129"/>
      <c r="C41" s="129"/>
      <c r="D41" s="129"/>
      <c r="E41" s="12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2"/>
      <c r="B42" s="2"/>
      <c r="C42" s="2"/>
      <c r="D42" s="2"/>
      <c r="E42" s="2"/>
      <c r="F42" s="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customHeight="1" x14ac:dyDescent="0.25">
      <c r="A43" s="9" t="s">
        <v>46</v>
      </c>
      <c r="B43" s="9" t="s">
        <v>13</v>
      </c>
      <c r="C43" s="9" t="s">
        <v>14</v>
      </c>
      <c r="D43" s="9" t="s">
        <v>15</v>
      </c>
      <c r="E43" s="9" t="s">
        <v>16</v>
      </c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2"/>
      <c r="B44" s="2"/>
      <c r="C44" s="2"/>
      <c r="D44" s="2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 t="s">
        <v>47</v>
      </c>
      <c r="B45" s="27">
        <f>+B37</f>
        <v>1159570000</v>
      </c>
      <c r="C45" s="27">
        <f>+C37</f>
        <v>1231105000</v>
      </c>
      <c r="D45" s="27">
        <f>+D37</f>
        <v>1263405000</v>
      </c>
      <c r="E45" s="26">
        <f>SUM(B45:D45)</f>
        <v>3654080000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 t="s">
        <v>48</v>
      </c>
      <c r="B46" s="2"/>
      <c r="C46" s="2"/>
      <c r="D46" s="2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 t="s">
        <v>49</v>
      </c>
      <c r="B47" s="2"/>
      <c r="C47" s="2"/>
      <c r="D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50</v>
      </c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51</v>
      </c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3" t="s">
        <v>32</v>
      </c>
      <c r="B50" s="25">
        <f t="shared" ref="B50:E50" si="6">SUM(B45:B49)</f>
        <v>1159570000</v>
      </c>
      <c r="C50" s="25">
        <f t="shared" si="6"/>
        <v>1231105000</v>
      </c>
      <c r="D50" s="25">
        <f t="shared" si="6"/>
        <v>1263405000</v>
      </c>
      <c r="E50" s="28">
        <f t="shared" si="6"/>
        <v>3654080000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 t="s">
        <v>54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29" t="s">
        <v>99</v>
      </c>
      <c r="B53" s="129"/>
      <c r="C53" s="129"/>
      <c r="D53" s="129"/>
      <c r="E53" s="12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29" t="s">
        <v>56</v>
      </c>
      <c r="B54" s="129"/>
      <c r="C54" s="129"/>
      <c r="D54" s="129"/>
      <c r="E54" s="12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29" t="s">
        <v>40</v>
      </c>
      <c r="B55" s="129"/>
      <c r="C55" s="129"/>
      <c r="D55" s="129"/>
      <c r="E55" s="12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9" t="s">
        <v>46</v>
      </c>
      <c r="B57" s="9" t="s">
        <v>13</v>
      </c>
      <c r="C57" s="9" t="s">
        <v>14</v>
      </c>
      <c r="D57" s="9" t="s">
        <v>15</v>
      </c>
      <c r="E57" s="9" t="s">
        <v>16</v>
      </c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 t="s">
        <v>57</v>
      </c>
      <c r="B59" s="27">
        <f>+'1T'!D65</f>
        <v>1140213781.1599998</v>
      </c>
      <c r="C59" s="27">
        <f t="shared" ref="C59:E59" si="7">B63</f>
        <v>3010517562.3199997</v>
      </c>
      <c r="D59" s="27">
        <f t="shared" si="7"/>
        <v>1779412562.3199997</v>
      </c>
      <c r="E59" s="26">
        <f t="shared" si="7"/>
        <v>516007562.31999969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 t="s">
        <v>58</v>
      </c>
      <c r="B60" s="27">
        <v>3029873781.1599998</v>
      </c>
      <c r="C60" s="27">
        <v>0</v>
      </c>
      <c r="D60" s="27"/>
      <c r="E60" s="26">
        <f>+B60+C60+D60</f>
        <v>3029873781.1599998</v>
      </c>
      <c r="F60" s="2"/>
      <c r="G60" s="2" t="s">
        <v>37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 t="s">
        <v>60</v>
      </c>
      <c r="B61" s="27">
        <f t="shared" ref="B61:D61" si="8">B59+B60</f>
        <v>4170087562.3199997</v>
      </c>
      <c r="C61" s="27">
        <f t="shared" si="8"/>
        <v>3010517562.3199997</v>
      </c>
      <c r="D61" s="27">
        <f t="shared" si="8"/>
        <v>1779412562.3199997</v>
      </c>
      <c r="E61" s="26">
        <f>D61</f>
        <v>1779412562.3199997</v>
      </c>
      <c r="F61" s="2" t="s">
        <v>37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 t="s">
        <v>63</v>
      </c>
      <c r="B62" s="27">
        <f>B37</f>
        <v>1159570000</v>
      </c>
      <c r="C62" s="27">
        <f>C37</f>
        <v>1231105000</v>
      </c>
      <c r="D62" s="27">
        <f>D37</f>
        <v>1263405000</v>
      </c>
      <c r="E62" s="26">
        <f>+B62+C62+D62</f>
        <v>3654080000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 t="s">
        <v>64</v>
      </c>
      <c r="B63" s="27">
        <f t="shared" ref="B63:D63" si="9">+B61-B62</f>
        <v>3010517562.3199997</v>
      </c>
      <c r="C63" s="27">
        <f t="shared" si="9"/>
        <v>1779412562.3199997</v>
      </c>
      <c r="D63" s="27">
        <f t="shared" si="9"/>
        <v>516007562.31999969</v>
      </c>
      <c r="E63" s="26">
        <f>E59</f>
        <v>516007562.31999969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3"/>
      <c r="B64" s="23"/>
      <c r="C64" s="23"/>
      <c r="D64" s="23"/>
      <c r="E64" s="2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 t="s">
        <v>65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5" t="s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 t="s">
        <v>98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127" t="s">
        <v>102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127" t="s">
        <v>109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12">
    <mergeCell ref="A55:E55"/>
    <mergeCell ref="A39:E39"/>
    <mergeCell ref="A40:E40"/>
    <mergeCell ref="A41:E41"/>
    <mergeCell ref="A53:E53"/>
    <mergeCell ref="A54:E54"/>
    <mergeCell ref="A28:E28"/>
    <mergeCell ref="A1:F1"/>
    <mergeCell ref="A7:F7"/>
    <mergeCell ref="A8:F8"/>
    <mergeCell ref="A27:E27"/>
    <mergeCell ref="A26:E26"/>
  </mergeCells>
  <pageMargins left="0.7" right="0.7" top="0.75" bottom="0.75" header="0.3" footer="0.3"/>
  <ignoredErrors>
    <ignoredError sqref="E6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showGridLines="0" workbookViewId="0">
      <selection sqref="A1:F1"/>
    </sheetView>
  </sheetViews>
  <sheetFormatPr baseColWidth="10" defaultColWidth="12.5703125" defaultRowHeight="15" customHeight="1" x14ac:dyDescent="0.25"/>
  <cols>
    <col min="1" max="1" width="31" customWidth="1"/>
    <col min="2" max="2" width="17.85546875" customWidth="1"/>
    <col min="3" max="3" width="15.7109375" customWidth="1"/>
    <col min="4" max="4" width="14.85546875" bestFit="1" customWidth="1"/>
    <col min="5" max="5" width="14.7109375" customWidth="1"/>
    <col min="6" max="6" width="13.140625" customWidth="1"/>
    <col min="7" max="7" width="10" customWidth="1"/>
    <col min="8" max="8" width="12.5703125" customWidth="1"/>
    <col min="9" max="9" width="13.85546875" customWidth="1"/>
    <col min="10" max="13" width="10" customWidth="1"/>
    <col min="14" max="26" width="9.42578125" customWidth="1"/>
  </cols>
  <sheetData>
    <row r="1" spans="1:26" ht="15" customHeight="1" x14ac:dyDescent="0.25">
      <c r="A1" s="129" t="s">
        <v>0</v>
      </c>
      <c r="B1" s="130"/>
      <c r="C1" s="130"/>
      <c r="D1" s="130"/>
      <c r="E1" s="130"/>
      <c r="F1" s="1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3" t="s">
        <v>8</v>
      </c>
      <c r="B5" s="8" t="s">
        <v>106</v>
      </c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3"/>
      <c r="B6" s="8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29" t="s">
        <v>9</v>
      </c>
      <c r="B7" s="130"/>
      <c r="C7" s="130"/>
      <c r="D7" s="130"/>
      <c r="E7" s="130"/>
      <c r="F7" s="13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29" t="s">
        <v>10</v>
      </c>
      <c r="B8" s="130"/>
      <c r="C8" s="130"/>
      <c r="D8" s="130"/>
      <c r="E8" s="130"/>
      <c r="F8" s="13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9" t="s">
        <v>11</v>
      </c>
      <c r="B10" s="9" t="s">
        <v>12</v>
      </c>
      <c r="C10" s="9" t="s">
        <v>17</v>
      </c>
      <c r="D10" s="9" t="s">
        <v>18</v>
      </c>
      <c r="E10" s="9" t="s">
        <v>20</v>
      </c>
      <c r="F10" s="9" t="s">
        <v>22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2"/>
      <c r="B11" s="2"/>
      <c r="C11" s="10"/>
      <c r="D11" s="10"/>
      <c r="E11" s="10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2" t="s">
        <v>25</v>
      </c>
      <c r="B12" s="97" t="s">
        <v>26</v>
      </c>
      <c r="C12" s="98">
        <v>229</v>
      </c>
      <c r="D12" s="98">
        <v>123</v>
      </c>
      <c r="E12" s="98">
        <v>45</v>
      </c>
      <c r="F12" s="98">
        <f t="shared" ref="F12:F21" si="0">+C12+D12+E12</f>
        <v>397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2"/>
      <c r="B13" s="97" t="s">
        <v>27</v>
      </c>
      <c r="C13" s="98">
        <v>888</v>
      </c>
      <c r="D13" s="98">
        <v>516</v>
      </c>
      <c r="E13" s="98">
        <v>268</v>
      </c>
      <c r="F13" s="98">
        <f t="shared" si="0"/>
        <v>1672</v>
      </c>
      <c r="G13" s="2"/>
      <c r="H13" s="2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2" t="s">
        <v>28</v>
      </c>
      <c r="B14" s="99" t="s">
        <v>26</v>
      </c>
      <c r="C14" s="100">
        <v>56</v>
      </c>
      <c r="D14" s="100">
        <v>74</v>
      </c>
      <c r="E14" s="100">
        <v>33</v>
      </c>
      <c r="F14" s="101">
        <f t="shared" si="0"/>
        <v>163</v>
      </c>
      <c r="G14" s="2"/>
      <c r="H14" s="2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2"/>
      <c r="B15" s="99" t="s">
        <v>27</v>
      </c>
      <c r="C15" s="100">
        <v>344</v>
      </c>
      <c r="D15" s="100">
        <v>350</v>
      </c>
      <c r="E15" s="100">
        <v>248</v>
      </c>
      <c r="F15" s="101">
        <f t="shared" si="0"/>
        <v>942</v>
      </c>
      <c r="G15" s="2"/>
      <c r="H15" s="24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2" t="s">
        <v>29</v>
      </c>
      <c r="B16" s="97" t="s">
        <v>26</v>
      </c>
      <c r="C16" s="102">
        <v>76</v>
      </c>
      <c r="D16" s="102">
        <v>1</v>
      </c>
      <c r="E16" s="102">
        <v>128</v>
      </c>
      <c r="F16" s="98">
        <f t="shared" si="0"/>
        <v>205</v>
      </c>
      <c r="G16" s="2"/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2"/>
      <c r="B17" s="97" t="s">
        <v>27</v>
      </c>
      <c r="C17" s="102">
        <v>753</v>
      </c>
      <c r="D17" s="102">
        <v>663</v>
      </c>
      <c r="E17" s="102">
        <v>786</v>
      </c>
      <c r="F17" s="98">
        <f t="shared" si="0"/>
        <v>2202</v>
      </c>
      <c r="G17" s="2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2" t="s">
        <v>35</v>
      </c>
      <c r="B18" s="99" t="s">
        <v>26</v>
      </c>
      <c r="C18" s="100">
        <v>2</v>
      </c>
      <c r="D18" s="100">
        <v>21</v>
      </c>
      <c r="E18" s="100">
        <v>42</v>
      </c>
      <c r="F18" s="101">
        <f t="shared" si="0"/>
        <v>65</v>
      </c>
      <c r="G18" s="2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2"/>
      <c r="B19" s="99" t="s">
        <v>27</v>
      </c>
      <c r="C19" s="100">
        <v>4493</v>
      </c>
      <c r="D19" s="100">
        <v>4225</v>
      </c>
      <c r="E19" s="100">
        <v>3878</v>
      </c>
      <c r="F19" s="101">
        <f t="shared" si="0"/>
        <v>12596</v>
      </c>
      <c r="G19" s="2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2" t="s">
        <v>31</v>
      </c>
      <c r="B20" s="97" t="s">
        <v>26</v>
      </c>
      <c r="C20" s="98">
        <v>272</v>
      </c>
      <c r="D20" s="98">
        <v>216</v>
      </c>
      <c r="E20" s="98">
        <v>319</v>
      </c>
      <c r="F20" s="98">
        <f t="shared" si="0"/>
        <v>807</v>
      </c>
      <c r="G20" s="2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2"/>
      <c r="B21" s="97" t="s">
        <v>27</v>
      </c>
      <c r="C21" s="98">
        <v>994</v>
      </c>
      <c r="D21" s="98">
        <v>860</v>
      </c>
      <c r="E21" s="98">
        <v>888</v>
      </c>
      <c r="F21" s="98">
        <f t="shared" si="0"/>
        <v>2742</v>
      </c>
      <c r="G21" s="2"/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3" t="s">
        <v>41</v>
      </c>
      <c r="B22" s="94" t="s">
        <v>26</v>
      </c>
      <c r="C22" s="95">
        <f t="shared" ref="C22:D22" si="1">+C12+C14+C16+C18+C20</f>
        <v>635</v>
      </c>
      <c r="D22" s="95">
        <f t="shared" si="1"/>
        <v>435</v>
      </c>
      <c r="E22" s="95">
        <f>+E12+E14+E16+E18+E20</f>
        <v>567</v>
      </c>
      <c r="F22" s="96">
        <f t="shared" ref="F22:F23" si="2">+F12+F14+F16+F18+F20</f>
        <v>1637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23" t="s">
        <v>41</v>
      </c>
      <c r="B23" s="23" t="s">
        <v>27</v>
      </c>
      <c r="C23" s="25">
        <f t="shared" ref="C23:D23" si="3">+C13+C15+C17+C19+C21</f>
        <v>7472</v>
      </c>
      <c r="D23" s="25">
        <f t="shared" si="3"/>
        <v>6614</v>
      </c>
      <c r="E23" s="25">
        <f>+E13+E15+E17+E19+E21</f>
        <v>6068</v>
      </c>
      <c r="F23" s="28">
        <f t="shared" si="2"/>
        <v>20154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" t="s">
        <v>43</v>
      </c>
      <c r="B24" s="2"/>
      <c r="C24" s="27"/>
      <c r="D24" s="27"/>
      <c r="E24" s="27"/>
      <c r="F24" s="27" t="s">
        <v>37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2"/>
      <c r="B25" s="2"/>
      <c r="C25" s="27"/>
      <c r="D25" s="27"/>
      <c r="E25" s="27"/>
      <c r="F25" s="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29" t="s">
        <v>38</v>
      </c>
      <c r="B26" s="130"/>
      <c r="C26" s="130"/>
      <c r="D26" s="130"/>
      <c r="E26" s="13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29" t="s">
        <v>39</v>
      </c>
      <c r="B27" s="130"/>
      <c r="C27" s="130"/>
      <c r="D27" s="130"/>
      <c r="E27" s="13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29" t="s">
        <v>40</v>
      </c>
      <c r="B28" s="130"/>
      <c r="C28" s="130"/>
      <c r="D28" s="130"/>
      <c r="E28" s="13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9" t="s">
        <v>11</v>
      </c>
      <c r="B30" s="9" t="s">
        <v>17</v>
      </c>
      <c r="C30" s="9" t="s">
        <v>18</v>
      </c>
      <c r="D30" s="9" t="s">
        <v>20</v>
      </c>
      <c r="E30" s="9" t="s">
        <v>22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2"/>
      <c r="B31" s="2"/>
      <c r="C31" s="2"/>
      <c r="D31" s="2"/>
      <c r="E31" s="5"/>
      <c r="F31" s="2"/>
      <c r="G31" s="2"/>
      <c r="H31" s="36"/>
      <c r="I31" s="2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12" t="s">
        <v>25</v>
      </c>
      <c r="B32" s="15">
        <v>168245000</v>
      </c>
      <c r="C32" s="15">
        <v>98040000</v>
      </c>
      <c r="D32" s="15">
        <v>50920000</v>
      </c>
      <c r="E32" s="30">
        <f t="shared" ref="E32:E37" si="4">SUM(B32:D32)</f>
        <v>317205000</v>
      </c>
      <c r="F32" s="2"/>
      <c r="G32" s="2"/>
      <c r="H32" s="36"/>
      <c r="I32" s="2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2" t="s">
        <v>52</v>
      </c>
      <c r="B33" s="32">
        <v>137370000</v>
      </c>
      <c r="C33" s="32">
        <v>120270000</v>
      </c>
      <c r="D33" s="32">
        <v>143640000</v>
      </c>
      <c r="E33" s="32">
        <f t="shared" si="4"/>
        <v>401280000</v>
      </c>
      <c r="F33" s="2"/>
      <c r="G33" s="2"/>
      <c r="H33" s="36"/>
      <c r="I33" s="2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2" t="s">
        <v>53</v>
      </c>
      <c r="B34" s="30">
        <v>53105000</v>
      </c>
      <c r="C34" s="30">
        <v>53010000</v>
      </c>
      <c r="D34" s="30">
        <v>40280000</v>
      </c>
      <c r="E34" s="30">
        <f t="shared" si="4"/>
        <v>146395000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2" t="s">
        <v>35</v>
      </c>
      <c r="B35" s="32">
        <v>834575000</v>
      </c>
      <c r="C35" s="32">
        <v>783797500</v>
      </c>
      <c r="D35" s="32">
        <v>716822500</v>
      </c>
      <c r="E35" s="32">
        <f t="shared" si="4"/>
        <v>2335195000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12" t="s">
        <v>31</v>
      </c>
      <c r="B36" s="30">
        <v>188860000</v>
      </c>
      <c r="C36" s="30">
        <v>163400000</v>
      </c>
      <c r="D36" s="30">
        <v>168720000</v>
      </c>
      <c r="E36" s="30">
        <f t="shared" si="4"/>
        <v>520980000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23" t="s">
        <v>32</v>
      </c>
      <c r="B37" s="34">
        <f t="shared" ref="B37:D37" si="5">SUM(B32:B36)</f>
        <v>1382155000</v>
      </c>
      <c r="C37" s="34">
        <f t="shared" si="5"/>
        <v>1218517500</v>
      </c>
      <c r="D37" s="34">
        <f t="shared" si="5"/>
        <v>1120382500</v>
      </c>
      <c r="E37" s="35">
        <f t="shared" si="4"/>
        <v>3721055000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2" t="s">
        <v>43</v>
      </c>
      <c r="B38" s="2"/>
      <c r="C38" s="2"/>
      <c r="D38" s="2"/>
      <c r="E38" s="2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129" t="s">
        <v>45</v>
      </c>
      <c r="B40" s="130"/>
      <c r="C40" s="130"/>
      <c r="D40" s="130"/>
      <c r="E40" s="13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29" t="s">
        <v>39</v>
      </c>
      <c r="B41" s="130"/>
      <c r="C41" s="130"/>
      <c r="D41" s="130"/>
      <c r="E41" s="13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129" t="s">
        <v>40</v>
      </c>
      <c r="B42" s="130"/>
      <c r="C42" s="130"/>
      <c r="D42" s="130"/>
      <c r="E42" s="13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9" t="s">
        <v>46</v>
      </c>
      <c r="B44" s="9" t="s">
        <v>17</v>
      </c>
      <c r="C44" s="9" t="s">
        <v>18</v>
      </c>
      <c r="D44" s="9" t="s">
        <v>20</v>
      </c>
      <c r="E44" s="9" t="s">
        <v>22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A45" s="2"/>
      <c r="B45" s="2"/>
      <c r="C45" s="2"/>
      <c r="D45" s="2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2" t="s">
        <v>61</v>
      </c>
      <c r="B46" s="27">
        <f>+B37</f>
        <v>1382155000</v>
      </c>
      <c r="C46" s="27">
        <f>+C37</f>
        <v>1218517500</v>
      </c>
      <c r="D46" s="27">
        <f>+D37</f>
        <v>1120382500</v>
      </c>
      <c r="E46" s="26">
        <f>SUM(B46:D46)</f>
        <v>3721055000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 t="s">
        <v>48</v>
      </c>
      <c r="B47" s="2"/>
      <c r="C47" s="2"/>
      <c r="D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49</v>
      </c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50</v>
      </c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 t="s">
        <v>51</v>
      </c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3" t="s">
        <v>32</v>
      </c>
      <c r="B51" s="25">
        <f t="shared" ref="B51:E51" si="6">SUM(B46:B50)</f>
        <v>1382155000</v>
      </c>
      <c r="C51" s="25">
        <f t="shared" si="6"/>
        <v>1218517500</v>
      </c>
      <c r="D51" s="25">
        <f t="shared" si="6"/>
        <v>1120382500</v>
      </c>
      <c r="E51" s="28">
        <f t="shared" si="6"/>
        <v>3721055000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 t="s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29" t="s">
        <v>55</v>
      </c>
      <c r="B54" s="130"/>
      <c r="C54" s="130"/>
      <c r="D54" s="130"/>
      <c r="E54" s="13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29" t="s">
        <v>56</v>
      </c>
      <c r="B55" s="130"/>
      <c r="C55" s="130"/>
      <c r="D55" s="130"/>
      <c r="E55" s="13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29" t="s">
        <v>40</v>
      </c>
      <c r="B56" s="130"/>
      <c r="C56" s="130"/>
      <c r="D56" s="130"/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9" t="s">
        <v>46</v>
      </c>
      <c r="B58" s="9" t="s">
        <v>17</v>
      </c>
      <c r="C58" s="9" t="s">
        <v>18</v>
      </c>
      <c r="D58" s="9" t="s">
        <v>20</v>
      </c>
      <c r="E58" s="9" t="s">
        <v>22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2"/>
      <c r="B59" s="2"/>
      <c r="C59" s="2"/>
      <c r="D59" s="2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 t="s">
        <v>67</v>
      </c>
      <c r="B60" s="27">
        <f>+'2T'!D63</f>
        <v>516007562.31999969</v>
      </c>
      <c r="C60" s="27">
        <f t="shared" ref="C60:D60" si="7">B64</f>
        <v>3163726343.4799995</v>
      </c>
      <c r="D60" s="27">
        <f t="shared" si="7"/>
        <v>1945208843.4799995</v>
      </c>
      <c r="E60" s="26">
        <f>+D64</f>
        <v>824826343.47999954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 t="s">
        <v>58</v>
      </c>
      <c r="B61" s="27">
        <v>4029873781.1599998</v>
      </c>
      <c r="C61" s="27">
        <v>0</v>
      </c>
      <c r="D61" s="27">
        <v>0</v>
      </c>
      <c r="E61" s="26">
        <f>B61+C61+D61</f>
        <v>4029873781.1599998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 t="s">
        <v>69</v>
      </c>
      <c r="B62" s="27">
        <f>+B60+B61</f>
        <v>4545881343.4799995</v>
      </c>
      <c r="C62" s="27">
        <f t="shared" ref="C62:D62" si="8">C61+C60</f>
        <v>3163726343.4799995</v>
      </c>
      <c r="D62" s="27">
        <f t="shared" si="8"/>
        <v>1945208843.4799995</v>
      </c>
      <c r="E62" s="26">
        <f>D62</f>
        <v>1945208843.4799995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 t="s">
        <v>63</v>
      </c>
      <c r="B63" s="27">
        <f>+B51</f>
        <v>1382155000</v>
      </c>
      <c r="C63" s="27">
        <f t="shared" ref="C63:D63" si="9">C37</f>
        <v>1218517500</v>
      </c>
      <c r="D63" s="27">
        <f t="shared" si="9"/>
        <v>1120382500</v>
      </c>
      <c r="E63" s="26">
        <f>B63+C63+D63</f>
        <v>3721055000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 t="s">
        <v>64</v>
      </c>
      <c r="B64" s="27">
        <f>B62-B63</f>
        <v>3163726343.4799995</v>
      </c>
      <c r="C64" s="27">
        <f>+C62-C63</f>
        <v>1945208843.4799995</v>
      </c>
      <c r="D64" s="27">
        <f>D62-D63</f>
        <v>824826343.47999954</v>
      </c>
      <c r="E64" s="26">
        <f>E60</f>
        <v>824826343.47999954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3"/>
      <c r="B65" s="23"/>
      <c r="C65" s="23"/>
      <c r="D65" s="23"/>
      <c r="E65" s="2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 t="s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126" customFormat="1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x14ac:dyDescent="0.25">
      <c r="A68" s="5" t="s">
        <v>66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81" t="s">
        <v>98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127" t="s">
        <v>103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27" t="s">
        <v>110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2">
    <mergeCell ref="A56:E56"/>
    <mergeCell ref="A54:E54"/>
    <mergeCell ref="A55:E55"/>
    <mergeCell ref="A1:F1"/>
    <mergeCell ref="A7:F7"/>
    <mergeCell ref="A8:F8"/>
    <mergeCell ref="A42:E42"/>
    <mergeCell ref="A40:E40"/>
    <mergeCell ref="A26:E26"/>
    <mergeCell ref="A27:E27"/>
    <mergeCell ref="A28:E28"/>
    <mergeCell ref="A41:E41"/>
  </mergeCells>
  <pageMargins left="0.7" right="0.7" top="0.75" bottom="0.75" header="0.3" footer="0.3"/>
  <ignoredErrors>
    <ignoredError sqref="E62 C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showGridLines="0" workbookViewId="0">
      <selection sqref="A1:F1"/>
    </sheetView>
  </sheetViews>
  <sheetFormatPr baseColWidth="10" defaultColWidth="12.5703125" defaultRowHeight="15" customHeight="1" x14ac:dyDescent="0.25"/>
  <cols>
    <col min="1" max="1" width="49.42578125" customWidth="1"/>
    <col min="2" max="2" width="14.85546875" customWidth="1"/>
    <col min="3" max="3" width="15.140625" customWidth="1"/>
    <col min="4" max="4" width="14.85546875" customWidth="1"/>
    <col min="5" max="5" width="14.7109375" customWidth="1"/>
    <col min="6" max="26" width="10.140625" customWidth="1"/>
  </cols>
  <sheetData>
    <row r="1" spans="1:26" ht="15" customHeight="1" x14ac:dyDescent="0.25">
      <c r="A1" s="129" t="s">
        <v>0</v>
      </c>
      <c r="B1" s="130"/>
      <c r="C1" s="130"/>
      <c r="D1" s="130"/>
      <c r="E1" s="130"/>
      <c r="F1" s="1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3" t="s">
        <v>7</v>
      </c>
      <c r="B5" s="8" t="s">
        <v>105</v>
      </c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26" customFormat="1" ht="15" customHeight="1" x14ac:dyDescent="0.25">
      <c r="A6" s="3"/>
      <c r="B6" s="8"/>
      <c r="C6" s="5"/>
      <c r="D6" s="5"/>
      <c r="E6" s="5"/>
      <c r="F6" s="5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15" customHeight="1" x14ac:dyDescent="0.25">
      <c r="A7" s="129" t="s">
        <v>9</v>
      </c>
      <c r="B7" s="130"/>
      <c r="C7" s="130"/>
      <c r="D7" s="130"/>
      <c r="E7" s="130"/>
      <c r="F7" s="13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29" t="s">
        <v>10</v>
      </c>
      <c r="B8" s="129"/>
      <c r="C8" s="129"/>
      <c r="D8" s="129"/>
      <c r="E8" s="129"/>
      <c r="F8" s="12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9" t="s">
        <v>11</v>
      </c>
      <c r="B10" s="9" t="s">
        <v>12</v>
      </c>
      <c r="C10" s="9" t="s">
        <v>70</v>
      </c>
      <c r="D10" s="9" t="s">
        <v>71</v>
      </c>
      <c r="E10" s="9" t="s">
        <v>72</v>
      </c>
      <c r="F10" s="9" t="s">
        <v>73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2"/>
      <c r="B11" s="2"/>
      <c r="C11" s="10"/>
      <c r="D11" s="10"/>
      <c r="E11" s="10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2" t="s">
        <v>25</v>
      </c>
      <c r="B12" s="14" t="s">
        <v>26</v>
      </c>
      <c r="C12" s="37">
        <v>209</v>
      </c>
      <c r="D12" s="38">
        <v>320</v>
      </c>
      <c r="E12" s="38">
        <v>20</v>
      </c>
      <c r="F12" s="15">
        <f t="shared" ref="F12:F21" si="0">+C12+D12+E12</f>
        <v>549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2"/>
      <c r="B13" s="14" t="s">
        <v>27</v>
      </c>
      <c r="C13" s="37">
        <v>311</v>
      </c>
      <c r="D13" s="37">
        <v>563</v>
      </c>
      <c r="E13" s="37">
        <v>394</v>
      </c>
      <c r="F13" s="39">
        <f t="shared" si="0"/>
        <v>1268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2" t="s">
        <v>28</v>
      </c>
      <c r="B14" s="20" t="s">
        <v>26</v>
      </c>
      <c r="C14" s="40">
        <v>18</v>
      </c>
      <c r="D14" s="40">
        <v>103</v>
      </c>
      <c r="E14" s="41">
        <v>0</v>
      </c>
      <c r="F14" s="42">
        <f t="shared" si="0"/>
        <v>121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2"/>
      <c r="B15" s="20" t="s">
        <v>27</v>
      </c>
      <c r="C15" s="43">
        <v>138</v>
      </c>
      <c r="D15" s="43">
        <v>211</v>
      </c>
      <c r="E15" s="45">
        <v>119</v>
      </c>
      <c r="F15" s="42">
        <f t="shared" si="0"/>
        <v>468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2" t="s">
        <v>29</v>
      </c>
      <c r="B16" s="14" t="s">
        <v>26</v>
      </c>
      <c r="C16" s="38">
        <v>61</v>
      </c>
      <c r="D16" s="38">
        <v>111</v>
      </c>
      <c r="E16" s="38">
        <v>12</v>
      </c>
      <c r="F16" s="39">
        <f t="shared" si="0"/>
        <v>184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2"/>
      <c r="B17" s="14" t="s">
        <v>27</v>
      </c>
      <c r="C17" s="47">
        <v>535</v>
      </c>
      <c r="D17" s="37">
        <v>585</v>
      </c>
      <c r="E17" s="37">
        <v>569</v>
      </c>
      <c r="F17" s="39">
        <f t="shared" si="0"/>
        <v>1689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2" t="s">
        <v>75</v>
      </c>
      <c r="B18" s="20" t="s">
        <v>26</v>
      </c>
      <c r="C18" s="41">
        <v>34</v>
      </c>
      <c r="D18" s="41">
        <v>180</v>
      </c>
      <c r="E18" s="48">
        <v>22</v>
      </c>
      <c r="F18" s="42">
        <f t="shared" si="0"/>
        <v>236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2"/>
      <c r="B19" s="20" t="s">
        <v>27</v>
      </c>
      <c r="C19" s="49">
        <v>2763</v>
      </c>
      <c r="D19" s="49">
        <v>2442</v>
      </c>
      <c r="E19" s="45">
        <v>2131</v>
      </c>
      <c r="F19" s="42">
        <f t="shared" si="0"/>
        <v>7336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2" t="s">
        <v>31</v>
      </c>
      <c r="B20" s="14" t="s">
        <v>26</v>
      </c>
      <c r="C20" s="50">
        <v>229</v>
      </c>
      <c r="D20" s="50">
        <v>57</v>
      </c>
      <c r="E20" s="38">
        <v>0</v>
      </c>
      <c r="F20" s="39">
        <f t="shared" si="0"/>
        <v>286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2"/>
      <c r="B21" s="14" t="s">
        <v>27</v>
      </c>
      <c r="C21" s="52">
        <v>843</v>
      </c>
      <c r="D21" s="52">
        <v>671</v>
      </c>
      <c r="E21" s="53">
        <v>304</v>
      </c>
      <c r="F21" s="39">
        <f t="shared" si="0"/>
        <v>1818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3" t="s">
        <v>32</v>
      </c>
      <c r="B22" s="23" t="s">
        <v>26</v>
      </c>
      <c r="C22" s="25">
        <f t="shared" ref="C22:F22" si="1">+C12+C14+C16+C18+C20</f>
        <v>551</v>
      </c>
      <c r="D22" s="25">
        <f t="shared" si="1"/>
        <v>771</v>
      </c>
      <c r="E22" s="28">
        <f t="shared" si="1"/>
        <v>54</v>
      </c>
      <c r="F22" s="28">
        <f t="shared" si="1"/>
        <v>1376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23" t="s">
        <v>32</v>
      </c>
      <c r="B23" s="23" t="s">
        <v>27</v>
      </c>
      <c r="C23" s="25">
        <f t="shared" ref="C23:F23" si="2">+C13+C15+C17+C19+C21</f>
        <v>4590</v>
      </c>
      <c r="D23" s="25">
        <f t="shared" si="2"/>
        <v>4472</v>
      </c>
      <c r="E23" s="25">
        <f t="shared" si="2"/>
        <v>3517</v>
      </c>
      <c r="F23" s="28">
        <f t="shared" si="2"/>
        <v>12579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" t="s">
        <v>43</v>
      </c>
      <c r="B24" s="2"/>
      <c r="C24" s="27"/>
      <c r="D24" s="27"/>
      <c r="E24" s="27"/>
      <c r="F24" s="27" t="s">
        <v>37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29" t="s">
        <v>38</v>
      </c>
      <c r="B26" s="129"/>
      <c r="C26" s="129"/>
      <c r="D26" s="129"/>
      <c r="E26" s="12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29" t="s">
        <v>39</v>
      </c>
      <c r="B27" s="129"/>
      <c r="C27" s="129"/>
      <c r="D27" s="129"/>
      <c r="E27" s="12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29" t="s">
        <v>40</v>
      </c>
      <c r="B28" s="129"/>
      <c r="C28" s="129"/>
      <c r="D28" s="129"/>
      <c r="E28" s="1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9" t="s">
        <v>11</v>
      </c>
      <c r="B30" s="9" t="s">
        <v>70</v>
      </c>
      <c r="C30" s="9" t="s">
        <v>71</v>
      </c>
      <c r="D30" s="9" t="s">
        <v>72</v>
      </c>
      <c r="E30" s="9" t="s">
        <v>73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2"/>
      <c r="B31" s="2"/>
      <c r="C31" s="2"/>
      <c r="D31" s="2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56" t="s">
        <v>25</v>
      </c>
      <c r="B32" s="15">
        <v>59090000</v>
      </c>
      <c r="C32" s="30">
        <v>106970000</v>
      </c>
      <c r="D32" s="30">
        <v>74860000</v>
      </c>
      <c r="E32" s="30">
        <f t="shared" ref="E32:E37" si="3">SUM(B32:D32)</f>
        <v>240920000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56" t="s">
        <v>52</v>
      </c>
      <c r="B33" s="32">
        <v>99892500</v>
      </c>
      <c r="C33" s="32">
        <v>109392500</v>
      </c>
      <c r="D33" s="32">
        <v>105260000</v>
      </c>
      <c r="E33" s="32">
        <f t="shared" si="3"/>
        <v>314545000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56" t="s">
        <v>53</v>
      </c>
      <c r="B34" s="30">
        <v>21660000</v>
      </c>
      <c r="C34" s="30">
        <v>32822500</v>
      </c>
      <c r="D34" s="30">
        <v>18287500</v>
      </c>
      <c r="E34" s="30">
        <f t="shared" si="3"/>
        <v>72770000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56" t="s">
        <v>75</v>
      </c>
      <c r="B35" s="32">
        <v>508155000</v>
      </c>
      <c r="C35" s="32">
        <v>447165000</v>
      </c>
      <c r="D35" s="32">
        <v>388217500</v>
      </c>
      <c r="E35" s="32">
        <f t="shared" si="3"/>
        <v>1343537500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56" t="s">
        <v>34</v>
      </c>
      <c r="B36" s="30">
        <v>160170000</v>
      </c>
      <c r="C36" s="30">
        <v>127490000</v>
      </c>
      <c r="D36" s="30">
        <v>57760000</v>
      </c>
      <c r="E36" s="30">
        <f t="shared" si="3"/>
        <v>345420000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59" t="s">
        <v>32</v>
      </c>
      <c r="B37" s="34">
        <f t="shared" ref="B37:D37" si="4">SUM(B32:B36)</f>
        <v>848967500</v>
      </c>
      <c r="C37" s="34">
        <f t="shared" si="4"/>
        <v>823840000</v>
      </c>
      <c r="D37" s="34">
        <f t="shared" si="4"/>
        <v>644385000</v>
      </c>
      <c r="E37" s="35">
        <f t="shared" si="3"/>
        <v>2317192500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2" t="s">
        <v>43</v>
      </c>
      <c r="B38" s="2"/>
      <c r="C38" s="2"/>
      <c r="D38" s="2"/>
      <c r="E38" s="2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2"/>
      <c r="B39" s="2"/>
      <c r="C39" s="2"/>
      <c r="D39" s="27" t="s">
        <v>37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29" t="s">
        <v>45</v>
      </c>
      <c r="B41" s="129"/>
      <c r="C41" s="129"/>
      <c r="D41" s="129"/>
      <c r="E41" s="12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129" t="s">
        <v>39</v>
      </c>
      <c r="B42" s="129"/>
      <c r="C42" s="129"/>
      <c r="D42" s="129"/>
      <c r="E42" s="12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129" t="s">
        <v>40</v>
      </c>
      <c r="B43" s="129"/>
      <c r="C43" s="129"/>
      <c r="D43" s="129"/>
      <c r="E43" s="12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9" t="s">
        <v>46</v>
      </c>
      <c r="B45" s="9" t="s">
        <v>70</v>
      </c>
      <c r="C45" s="9" t="s">
        <v>71</v>
      </c>
      <c r="D45" s="9" t="s">
        <v>72</v>
      </c>
      <c r="E45" s="9" t="s">
        <v>73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 x14ac:dyDescent="0.25">
      <c r="A46" s="2"/>
      <c r="B46" s="2"/>
      <c r="C46" s="2"/>
      <c r="D46" s="2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2" t="s">
        <v>61</v>
      </c>
      <c r="B47" s="27">
        <f t="shared" ref="B47:E47" si="5">+B37</f>
        <v>848967500</v>
      </c>
      <c r="C47" s="27">
        <f t="shared" si="5"/>
        <v>823840000</v>
      </c>
      <c r="D47" s="27">
        <f t="shared" si="5"/>
        <v>644385000</v>
      </c>
      <c r="E47" s="26">
        <f t="shared" si="5"/>
        <v>2317192500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48</v>
      </c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49</v>
      </c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 t="s">
        <v>50</v>
      </c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 t="s">
        <v>51</v>
      </c>
      <c r="B51" s="2"/>
      <c r="C51" s="2"/>
      <c r="D51" s="2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3" t="s">
        <v>32</v>
      </c>
      <c r="B52" s="25">
        <f t="shared" ref="B52:E52" si="6">SUM(B47:B51)</f>
        <v>848967500</v>
      </c>
      <c r="C52" s="25">
        <f t="shared" si="6"/>
        <v>823840000</v>
      </c>
      <c r="D52" s="25">
        <f t="shared" si="6"/>
        <v>644385000</v>
      </c>
      <c r="E52" s="28">
        <f t="shared" si="6"/>
        <v>2317192500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 t="s">
        <v>43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29" t="s">
        <v>55</v>
      </c>
      <c r="B55" s="129"/>
      <c r="C55" s="129"/>
      <c r="D55" s="129"/>
      <c r="E55" s="12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29" t="s">
        <v>56</v>
      </c>
      <c r="B56" s="129"/>
      <c r="C56" s="129"/>
      <c r="D56" s="129"/>
      <c r="E56" s="12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129" t="s">
        <v>40</v>
      </c>
      <c r="B57" s="129"/>
      <c r="C57" s="129"/>
      <c r="D57" s="129"/>
      <c r="E57" s="12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9" t="s">
        <v>46</v>
      </c>
      <c r="B59" s="9" t="s">
        <v>70</v>
      </c>
      <c r="C59" s="9" t="s">
        <v>71</v>
      </c>
      <c r="D59" s="9" t="s">
        <v>72</v>
      </c>
      <c r="E59" s="9" t="s">
        <v>73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2"/>
      <c r="B60" s="2"/>
      <c r="C60" s="2"/>
      <c r="D60" s="2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 t="s">
        <v>83</v>
      </c>
      <c r="B61" s="27">
        <f>+'3T'!E64</f>
        <v>824826343.47999954</v>
      </c>
      <c r="C61" s="27">
        <f t="shared" ref="C61:D61" si="7">B65</f>
        <v>3419873972</v>
      </c>
      <c r="D61" s="27">
        <f t="shared" si="7"/>
        <v>2596033972</v>
      </c>
      <c r="E61" s="26">
        <f>+D65</f>
        <v>1951648972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 t="s">
        <v>58</v>
      </c>
      <c r="B62" s="27">
        <v>3444015128.5200005</v>
      </c>
      <c r="C62" s="27">
        <v>0</v>
      </c>
      <c r="D62" s="27">
        <v>0</v>
      </c>
      <c r="E62" s="26">
        <f>SUM(B62:D62)</f>
        <v>3444015128.5200005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 t="s">
        <v>60</v>
      </c>
      <c r="B63" s="27">
        <f t="shared" ref="B63:E63" si="8">+B61+B62</f>
        <v>4268841472</v>
      </c>
      <c r="C63" s="27">
        <f t="shared" si="8"/>
        <v>3419873972</v>
      </c>
      <c r="D63" s="27">
        <f t="shared" si="8"/>
        <v>2596033972</v>
      </c>
      <c r="E63" s="26">
        <f t="shared" si="8"/>
        <v>5395664100.5200005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 t="s">
        <v>63</v>
      </c>
      <c r="B64" s="27">
        <f t="shared" ref="B64:C64" si="9">B37</f>
        <v>848967500</v>
      </c>
      <c r="C64" s="27">
        <f t="shared" si="9"/>
        <v>823840000</v>
      </c>
      <c r="D64" s="27">
        <f>+D52</f>
        <v>644385000</v>
      </c>
      <c r="E64" s="26">
        <f>B64+C64+D64</f>
        <v>2317192500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 t="s">
        <v>64</v>
      </c>
      <c r="B65" s="27">
        <f t="shared" ref="B65:D65" si="10">B63-B64</f>
        <v>3419873972</v>
      </c>
      <c r="C65" s="27">
        <f t="shared" si="10"/>
        <v>2596033972</v>
      </c>
      <c r="D65" s="27">
        <f t="shared" si="10"/>
        <v>1951648972</v>
      </c>
      <c r="E65" s="26">
        <f>E61</f>
        <v>1951648972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3"/>
      <c r="B66" s="23"/>
      <c r="C66" s="23"/>
      <c r="D66" s="23"/>
      <c r="E66" s="2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 t="s">
        <v>65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7" t="s">
        <v>37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5" t="s">
        <v>66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81" t="s">
        <v>98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27" t="s">
        <v>104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27" t="s">
        <v>111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2">
    <mergeCell ref="A57:E57"/>
    <mergeCell ref="A41:E41"/>
    <mergeCell ref="A42:E42"/>
    <mergeCell ref="A43:E43"/>
    <mergeCell ref="A55:E55"/>
    <mergeCell ref="A56:E56"/>
    <mergeCell ref="A7:F7"/>
    <mergeCell ref="A1:F1"/>
    <mergeCell ref="A26:E26"/>
    <mergeCell ref="A27:E27"/>
    <mergeCell ref="A28:E28"/>
    <mergeCell ref="A8:F8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showGridLines="0" workbookViewId="0">
      <selection sqref="A1:E1"/>
    </sheetView>
  </sheetViews>
  <sheetFormatPr baseColWidth="10" defaultColWidth="12.5703125" defaultRowHeight="15" customHeight="1" x14ac:dyDescent="0.25"/>
  <cols>
    <col min="1" max="1" width="40.140625" customWidth="1"/>
    <col min="2" max="2" width="20.5703125" customWidth="1"/>
    <col min="3" max="4" width="14.140625" bestFit="1" customWidth="1"/>
    <col min="5" max="5" width="19.28515625" bestFit="1" customWidth="1"/>
    <col min="6" max="7" width="18.28515625" bestFit="1" customWidth="1"/>
    <col min="8" max="8" width="11" bestFit="1" customWidth="1"/>
    <col min="9" max="26" width="10.140625" customWidth="1"/>
  </cols>
  <sheetData>
    <row r="1" spans="1:26" x14ac:dyDescent="0.25">
      <c r="A1" s="129" t="s">
        <v>0</v>
      </c>
      <c r="B1" s="130"/>
      <c r="C1" s="130"/>
      <c r="D1" s="130"/>
      <c r="E1" s="1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1</v>
      </c>
      <c r="B2" s="4" t="s">
        <v>2</v>
      </c>
      <c r="C2" s="5"/>
      <c r="D2" s="6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3</v>
      </c>
      <c r="B3" s="7" t="s">
        <v>4</v>
      </c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3" t="s">
        <v>5</v>
      </c>
      <c r="B4" s="5" t="s">
        <v>6</v>
      </c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3" t="s">
        <v>7</v>
      </c>
      <c r="B5" s="8" t="s">
        <v>107</v>
      </c>
      <c r="C5" s="5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"/>
      <c r="B6" s="8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29" t="s">
        <v>9</v>
      </c>
      <c r="B7" s="129"/>
      <c r="C7" s="129"/>
      <c r="D7" s="129"/>
      <c r="E7" s="129"/>
      <c r="F7" s="129"/>
      <c r="G7" s="129"/>
      <c r="H7" s="12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29" t="s">
        <v>10</v>
      </c>
      <c r="B8" s="129"/>
      <c r="C8" s="129"/>
      <c r="D8" s="129"/>
      <c r="E8" s="129"/>
      <c r="F8" s="129"/>
      <c r="G8" s="129"/>
      <c r="H8" s="12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 x14ac:dyDescent="0.3">
      <c r="A10" s="9" t="s">
        <v>11</v>
      </c>
      <c r="B10" s="9" t="s">
        <v>12</v>
      </c>
      <c r="C10" s="9" t="s">
        <v>24</v>
      </c>
      <c r="D10" s="9" t="s">
        <v>16</v>
      </c>
      <c r="E10" s="9" t="s">
        <v>74</v>
      </c>
      <c r="F10" s="9" t="s">
        <v>22</v>
      </c>
      <c r="G10" s="9" t="s">
        <v>73</v>
      </c>
      <c r="H10" s="9" t="s">
        <v>94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2"/>
      <c r="B11" s="2"/>
      <c r="C11" s="10"/>
      <c r="D11" s="10"/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2" t="s">
        <v>25</v>
      </c>
      <c r="B12" s="12" t="s">
        <v>26</v>
      </c>
      <c r="C12" s="44">
        <f>'1T'!F12</f>
        <v>412</v>
      </c>
      <c r="D12" s="44">
        <f>'2T'!F12</f>
        <v>975</v>
      </c>
      <c r="E12" s="46">
        <f t="shared" ref="E12:E21" si="0">SUM(C12:D12)</f>
        <v>1387</v>
      </c>
      <c r="F12" s="2">
        <f>+'3T'!F12</f>
        <v>397</v>
      </c>
      <c r="G12" s="2">
        <f>+'4T'!F12</f>
        <v>549</v>
      </c>
      <c r="H12" s="46">
        <f t="shared" ref="H12:H21" si="1">SUM(F12:G12)</f>
        <v>946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2"/>
      <c r="B13" s="12" t="s">
        <v>27</v>
      </c>
      <c r="C13" s="44">
        <f>'1T'!F13</f>
        <v>549</v>
      </c>
      <c r="D13" s="44">
        <f>'2T'!F13</f>
        <v>2138</v>
      </c>
      <c r="E13" s="46">
        <f t="shared" si="0"/>
        <v>2687</v>
      </c>
      <c r="F13" s="2">
        <f>+'3T'!F13</f>
        <v>1672</v>
      </c>
      <c r="G13" s="81">
        <f>+'4T'!F13</f>
        <v>1268</v>
      </c>
      <c r="H13" s="46">
        <f t="shared" si="1"/>
        <v>2940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2" t="s">
        <v>28</v>
      </c>
      <c r="B14" s="12" t="s">
        <v>26</v>
      </c>
      <c r="C14" s="44">
        <f>'1T'!F14</f>
        <v>211</v>
      </c>
      <c r="D14" s="44">
        <f>'2T'!F14</f>
        <v>365</v>
      </c>
      <c r="E14" s="46">
        <f t="shared" si="0"/>
        <v>576</v>
      </c>
      <c r="F14" s="2">
        <f>+'3T'!F14</f>
        <v>163</v>
      </c>
      <c r="G14" s="81">
        <f>+'4T'!F14</f>
        <v>121</v>
      </c>
      <c r="H14" s="46">
        <f t="shared" si="1"/>
        <v>284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2"/>
      <c r="B15" s="12" t="s">
        <v>27</v>
      </c>
      <c r="C15" s="44">
        <f>'1T'!F15</f>
        <v>231</v>
      </c>
      <c r="D15" s="44">
        <f>'2T'!F15</f>
        <v>1179</v>
      </c>
      <c r="E15" s="46">
        <f t="shared" si="0"/>
        <v>1410</v>
      </c>
      <c r="F15" s="81">
        <f>+'3T'!F15</f>
        <v>942</v>
      </c>
      <c r="G15" s="81">
        <f>+'4T'!F15</f>
        <v>468</v>
      </c>
      <c r="H15" s="46">
        <f t="shared" si="1"/>
        <v>1410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2" t="s">
        <v>29</v>
      </c>
      <c r="B16" s="12" t="s">
        <v>26</v>
      </c>
      <c r="C16" s="44">
        <f>'1T'!F16</f>
        <v>532</v>
      </c>
      <c r="D16" s="44">
        <f>'2T'!F16</f>
        <v>151</v>
      </c>
      <c r="E16" s="46">
        <f t="shared" si="0"/>
        <v>683</v>
      </c>
      <c r="F16" s="81">
        <f>+'3T'!F16</f>
        <v>205</v>
      </c>
      <c r="G16" s="81">
        <f>+'4T'!F16</f>
        <v>184</v>
      </c>
      <c r="H16" s="46">
        <f t="shared" si="1"/>
        <v>389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2"/>
      <c r="B17" s="12" t="s">
        <v>27</v>
      </c>
      <c r="C17" s="44">
        <f>'1T'!F17</f>
        <v>1275</v>
      </c>
      <c r="D17" s="44">
        <f>'2T'!F17</f>
        <v>1606</v>
      </c>
      <c r="E17" s="46">
        <f t="shared" si="0"/>
        <v>2881</v>
      </c>
      <c r="F17" s="81">
        <f>+'3T'!F17</f>
        <v>2202</v>
      </c>
      <c r="G17" s="81">
        <f>+'4T'!F17</f>
        <v>1689</v>
      </c>
      <c r="H17" s="46">
        <f t="shared" si="1"/>
        <v>3891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2" t="s">
        <v>33</v>
      </c>
      <c r="B18" s="12" t="s">
        <v>26</v>
      </c>
      <c r="C18" s="44">
        <f>'1T'!F18</f>
        <v>3560</v>
      </c>
      <c r="D18" s="44">
        <f>'2T'!F18</f>
        <v>1568</v>
      </c>
      <c r="E18" s="46">
        <f t="shared" si="0"/>
        <v>5128</v>
      </c>
      <c r="F18" s="81">
        <f>+'3T'!F18</f>
        <v>65</v>
      </c>
      <c r="G18" s="81">
        <f>+'4T'!F18</f>
        <v>236</v>
      </c>
      <c r="H18" s="46">
        <f t="shared" si="1"/>
        <v>301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2"/>
      <c r="B19" s="12" t="s">
        <v>27</v>
      </c>
      <c r="C19" s="44">
        <f>'1T'!F19</f>
        <v>7467</v>
      </c>
      <c r="D19" s="44">
        <f>'2T'!F19</f>
        <v>10452</v>
      </c>
      <c r="E19" s="46">
        <f t="shared" si="0"/>
        <v>17919</v>
      </c>
      <c r="F19" s="81">
        <f>+'3T'!F19</f>
        <v>12596</v>
      </c>
      <c r="G19" s="81">
        <f>+'4T'!F19</f>
        <v>7336</v>
      </c>
      <c r="H19" s="46">
        <f t="shared" si="1"/>
        <v>19932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2" t="s">
        <v>34</v>
      </c>
      <c r="B20" s="12" t="s">
        <v>27</v>
      </c>
      <c r="C20" s="44">
        <f>'1T'!F20</f>
        <v>495</v>
      </c>
      <c r="D20" s="44">
        <f>'2T'!F20</f>
        <v>1108</v>
      </c>
      <c r="E20" s="46">
        <f t="shared" si="0"/>
        <v>1603</v>
      </c>
      <c r="F20" s="81">
        <f>+'3T'!F20</f>
        <v>807</v>
      </c>
      <c r="G20" s="81">
        <f>+'4T'!F20</f>
        <v>286</v>
      </c>
      <c r="H20" s="46">
        <f t="shared" si="1"/>
        <v>1093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12" t="s">
        <v>26</v>
      </c>
      <c r="C21" s="44">
        <f>'1T'!F21</f>
        <v>538</v>
      </c>
      <c r="D21" s="44">
        <f>'2T'!F21</f>
        <v>3441</v>
      </c>
      <c r="E21" s="46">
        <f t="shared" si="0"/>
        <v>3979</v>
      </c>
      <c r="F21" s="81">
        <f>+'3T'!F21</f>
        <v>2742</v>
      </c>
      <c r="G21" s="81">
        <f>+'4T'!F21</f>
        <v>1818</v>
      </c>
      <c r="H21" s="46">
        <f t="shared" si="1"/>
        <v>4560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thickBot="1" x14ac:dyDescent="0.3">
      <c r="A22" s="23" t="s">
        <v>32</v>
      </c>
      <c r="B22" s="23" t="s">
        <v>26</v>
      </c>
      <c r="C22" s="28">
        <f>'1T'!F22</f>
        <v>5210</v>
      </c>
      <c r="D22" s="28">
        <f>'2T'!F23</f>
        <v>4167</v>
      </c>
      <c r="E22" s="28">
        <f t="shared" ref="E22:E23" si="2">E12+E14+E16+E18+E20</f>
        <v>9377</v>
      </c>
      <c r="F22" s="28">
        <f>+'3T'!F22</f>
        <v>1637</v>
      </c>
      <c r="G22" s="28">
        <f>+'4T'!F22</f>
        <v>1376</v>
      </c>
      <c r="H22" s="28">
        <f t="shared" ref="H22" si="3">H12+H14+H16+H18+H20</f>
        <v>3013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thickTop="1" thickBot="1" x14ac:dyDescent="0.3">
      <c r="A23" s="23" t="s">
        <v>32</v>
      </c>
      <c r="B23" s="23" t="s">
        <v>27</v>
      </c>
      <c r="C23" s="28">
        <f>'1T'!F23</f>
        <v>10060</v>
      </c>
      <c r="D23" s="28">
        <f>'2T'!F24</f>
        <v>18816</v>
      </c>
      <c r="E23" s="28">
        <f t="shared" si="2"/>
        <v>28876</v>
      </c>
      <c r="F23" s="28">
        <f>+'3T'!F23</f>
        <v>20154</v>
      </c>
      <c r="G23" s="28">
        <f>+'4T'!F23</f>
        <v>12579</v>
      </c>
      <c r="H23" s="28">
        <f>H13+H15+H17+H19+H21</f>
        <v>32733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thickTop="1" x14ac:dyDescent="0.25">
      <c r="A24" s="2" t="s">
        <v>78</v>
      </c>
      <c r="B24" s="2"/>
      <c r="C24" s="27"/>
      <c r="D24" s="27"/>
      <c r="E24" s="2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33" t="s">
        <v>79</v>
      </c>
      <c r="B25" s="130"/>
      <c r="C25" s="130"/>
      <c r="D25" s="130"/>
      <c r="E25" s="130"/>
      <c r="F25" s="13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30"/>
      <c r="B26" s="130"/>
      <c r="C26" s="130"/>
      <c r="D26" s="130"/>
      <c r="E26" s="130"/>
      <c r="F26" s="13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29" t="s">
        <v>38</v>
      </c>
      <c r="B27" s="129"/>
      <c r="C27" s="129"/>
      <c r="D27" s="129"/>
      <c r="E27" s="129"/>
      <c r="F27" s="129"/>
      <c r="G27" s="129"/>
      <c r="H27" s="12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29" t="s">
        <v>39</v>
      </c>
      <c r="B28" s="129"/>
      <c r="C28" s="129"/>
      <c r="D28" s="129"/>
      <c r="E28" s="129"/>
      <c r="F28" s="129"/>
      <c r="G28" s="129"/>
      <c r="H28" s="1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29" t="s">
        <v>40</v>
      </c>
      <c r="B29" s="129"/>
      <c r="C29" s="129"/>
      <c r="D29" s="129"/>
      <c r="E29" s="129"/>
      <c r="F29" s="129"/>
      <c r="G29" s="129"/>
      <c r="H29" s="1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thickBot="1" x14ac:dyDescent="0.3">
      <c r="A31" s="9" t="s">
        <v>11</v>
      </c>
      <c r="B31" s="9" t="s">
        <v>24</v>
      </c>
      <c r="C31" s="9" t="s">
        <v>16</v>
      </c>
      <c r="D31" s="9" t="s">
        <v>74</v>
      </c>
      <c r="E31" s="9" t="s">
        <v>22</v>
      </c>
      <c r="F31" s="9" t="s">
        <v>73</v>
      </c>
      <c r="G31" s="9" t="s">
        <v>94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2"/>
      <c r="B32" s="2"/>
      <c r="C32" s="2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2" t="s">
        <v>25</v>
      </c>
      <c r="B33" s="27">
        <f>+'1T'!E32</f>
        <v>104310000</v>
      </c>
      <c r="C33" s="27">
        <f>'2T'!E32</f>
        <v>405745000</v>
      </c>
      <c r="D33" s="58">
        <f t="shared" ref="D33:D37" si="4">SUM(B33:C33)</f>
        <v>510055000</v>
      </c>
      <c r="E33" s="27">
        <f>+'3T'!E32</f>
        <v>317205000</v>
      </c>
      <c r="F33" s="27">
        <f>+'4T'!E32</f>
        <v>240920000</v>
      </c>
      <c r="G33" s="93">
        <f t="shared" ref="G33:G37" si="5">SUM(E33:F33)</f>
        <v>558125000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2" t="s">
        <v>28</v>
      </c>
      <c r="B34" s="27">
        <f>+'1T'!E33</f>
        <v>34105000</v>
      </c>
      <c r="C34" s="27">
        <f>'2T'!E33</f>
        <v>180595000</v>
      </c>
      <c r="D34" s="58">
        <f t="shared" si="4"/>
        <v>214700000</v>
      </c>
      <c r="E34" s="27">
        <f>+'3T'!E33</f>
        <v>401280000</v>
      </c>
      <c r="F34" s="27">
        <f>+'4T'!E33</f>
        <v>314545000</v>
      </c>
      <c r="G34" s="93">
        <f t="shared" si="5"/>
        <v>715825000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2" t="s">
        <v>81</v>
      </c>
      <c r="B35" s="27">
        <f>+'1T'!E34</f>
        <v>234650000</v>
      </c>
      <c r="C35" s="27">
        <f>'2T'!E34</f>
        <v>296305000</v>
      </c>
      <c r="D35" s="58">
        <f t="shared" si="4"/>
        <v>530955000</v>
      </c>
      <c r="E35" s="27">
        <f>+'3T'!E34</f>
        <v>146395000</v>
      </c>
      <c r="F35" s="27">
        <f>+'4T'!E34</f>
        <v>72770000</v>
      </c>
      <c r="G35" s="93">
        <f t="shared" si="5"/>
        <v>219165000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12" t="s">
        <v>33</v>
      </c>
      <c r="B36" s="60">
        <f>+'1T'!E35</f>
        <v>1414375000</v>
      </c>
      <c r="C36" s="60">
        <f>'2T'!E35</f>
        <v>2117645000</v>
      </c>
      <c r="D36" s="58">
        <f t="shared" si="4"/>
        <v>3532020000</v>
      </c>
      <c r="E36" s="27">
        <f>+'3T'!E35</f>
        <v>2335195000</v>
      </c>
      <c r="F36" s="27">
        <f>+'4T'!E35</f>
        <v>1343537500</v>
      </c>
      <c r="G36" s="93">
        <f t="shared" si="5"/>
        <v>3678732500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12" t="s">
        <v>34</v>
      </c>
      <c r="B37" s="27">
        <f>+'1T'!E36</f>
        <v>102220000</v>
      </c>
      <c r="C37" s="60">
        <f>'2T'!E36</f>
        <v>653790000</v>
      </c>
      <c r="D37" s="58">
        <f t="shared" si="4"/>
        <v>756010000</v>
      </c>
      <c r="E37" s="27">
        <f>+'3T'!E36</f>
        <v>520980000</v>
      </c>
      <c r="F37" s="27">
        <f>+'4T'!E36</f>
        <v>345420000</v>
      </c>
      <c r="G37" s="93">
        <f t="shared" si="5"/>
        <v>866400000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thickBot="1" x14ac:dyDescent="0.3">
      <c r="A38" s="61" t="s">
        <v>32</v>
      </c>
      <c r="B38" s="28">
        <f t="shared" ref="B38:D38" si="6">SUM(B33:B37)</f>
        <v>1889660000</v>
      </c>
      <c r="C38" s="28">
        <f t="shared" si="6"/>
        <v>3654080000</v>
      </c>
      <c r="D38" s="28">
        <f t="shared" si="6"/>
        <v>5543740000</v>
      </c>
      <c r="E38" s="28">
        <f>+'3T'!E37</f>
        <v>3721055000</v>
      </c>
      <c r="F38" s="28">
        <f>+'4T'!E37</f>
        <v>2317192500</v>
      </c>
      <c r="G38" s="28">
        <f t="shared" ref="G38" si="7">SUM(G33:G37)</f>
        <v>6038247500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 customHeight="1" thickTop="1" x14ac:dyDescent="0.25">
      <c r="A39" s="2" t="s">
        <v>82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29" t="s">
        <v>45</v>
      </c>
      <c r="B41" s="129"/>
      <c r="C41" s="129"/>
      <c r="D41" s="129"/>
      <c r="E41" s="129"/>
      <c r="F41" s="129"/>
      <c r="G41" s="1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129" t="s">
        <v>39</v>
      </c>
      <c r="B42" s="129"/>
      <c r="C42" s="129"/>
      <c r="D42" s="129"/>
      <c r="E42" s="129"/>
      <c r="F42" s="129"/>
      <c r="G42" s="1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129" t="s">
        <v>40</v>
      </c>
      <c r="B43" s="129"/>
      <c r="C43" s="129"/>
      <c r="D43" s="129"/>
      <c r="E43" s="129"/>
      <c r="F43" s="129"/>
      <c r="G43" s="1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thickBot="1" x14ac:dyDescent="0.3">
      <c r="A45" s="9" t="s">
        <v>46</v>
      </c>
      <c r="B45" s="9" t="s">
        <v>24</v>
      </c>
      <c r="C45" s="9" t="s">
        <v>16</v>
      </c>
      <c r="D45" s="9" t="s">
        <v>74</v>
      </c>
      <c r="E45" s="9" t="s">
        <v>22</v>
      </c>
      <c r="F45" s="9" t="s">
        <v>73</v>
      </c>
      <c r="G45" s="9" t="s">
        <v>94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2" t="s">
        <v>47</v>
      </c>
      <c r="B47" s="27">
        <f>'1T'!E46</f>
        <v>1889660000</v>
      </c>
      <c r="C47" s="27">
        <f>'2T'!E45</f>
        <v>3654080000</v>
      </c>
      <c r="D47" s="27">
        <f t="shared" ref="D47:D51" si="8">SUM(B47:C47)</f>
        <v>5543740000</v>
      </c>
      <c r="E47" s="125">
        <f>+'3T'!E37</f>
        <v>3721055000</v>
      </c>
      <c r="F47" s="125">
        <f>+'4T'!E37</f>
        <v>2317192500</v>
      </c>
      <c r="G47" s="125">
        <f>+E47+F47</f>
        <v>6038247500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48</v>
      </c>
      <c r="B48" s="2">
        <v>0</v>
      </c>
      <c r="C48" s="2">
        <v>0</v>
      </c>
      <c r="D48" s="27">
        <f t="shared" si="8"/>
        <v>0</v>
      </c>
      <c r="E48" s="81">
        <v>0</v>
      </c>
      <c r="F48" s="81">
        <v>0</v>
      </c>
      <c r="G48" s="27">
        <f t="shared" ref="G48:G51" si="9">SUM(E48:F48)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49</v>
      </c>
      <c r="B49" s="2">
        <v>0</v>
      </c>
      <c r="C49" s="2">
        <v>0</v>
      </c>
      <c r="D49" s="27">
        <f t="shared" si="8"/>
        <v>0</v>
      </c>
      <c r="E49" s="81">
        <v>0</v>
      </c>
      <c r="F49" s="81">
        <v>0</v>
      </c>
      <c r="G49" s="27">
        <f t="shared" si="9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 t="s">
        <v>50</v>
      </c>
      <c r="B50" s="2">
        <v>0</v>
      </c>
      <c r="C50" s="2">
        <v>0</v>
      </c>
      <c r="D50" s="27">
        <f t="shared" si="8"/>
        <v>0</v>
      </c>
      <c r="E50" s="81">
        <v>0</v>
      </c>
      <c r="F50" s="81">
        <v>0</v>
      </c>
      <c r="G50" s="27">
        <f t="shared" si="9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 t="s">
        <v>51</v>
      </c>
      <c r="B51" s="2">
        <v>0</v>
      </c>
      <c r="C51" s="2">
        <v>0</v>
      </c>
      <c r="D51" s="27">
        <f t="shared" si="8"/>
        <v>0</v>
      </c>
      <c r="E51" s="81">
        <v>0</v>
      </c>
      <c r="F51" s="81">
        <v>0</v>
      </c>
      <c r="G51" s="27">
        <f t="shared" si="9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thickBot="1" x14ac:dyDescent="0.3">
      <c r="A52" s="61" t="s">
        <v>32</v>
      </c>
      <c r="B52" s="28">
        <f t="shared" ref="B52:G52" si="10">SUM(B47:B51)</f>
        <v>1889660000</v>
      </c>
      <c r="C52" s="28">
        <f t="shared" si="10"/>
        <v>3654080000</v>
      </c>
      <c r="D52" s="28">
        <f t="shared" si="10"/>
        <v>5543740000</v>
      </c>
      <c r="E52" s="28">
        <f t="shared" si="10"/>
        <v>3721055000</v>
      </c>
      <c r="F52" s="28">
        <f t="shared" si="10"/>
        <v>2317192500</v>
      </c>
      <c r="G52" s="28">
        <f t="shared" si="10"/>
        <v>6038247500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thickTop="1" x14ac:dyDescent="0.25">
      <c r="A53" s="2" t="s">
        <v>84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29" t="s">
        <v>55</v>
      </c>
      <c r="B55" s="129"/>
      <c r="C55" s="129"/>
      <c r="D55" s="129"/>
      <c r="E55" s="129"/>
      <c r="F55" s="129"/>
      <c r="G55" s="1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29" t="s">
        <v>56</v>
      </c>
      <c r="B56" s="129"/>
      <c r="C56" s="129"/>
      <c r="D56" s="129"/>
      <c r="E56" s="129"/>
      <c r="F56" s="129"/>
      <c r="G56" s="1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129" t="s">
        <v>40</v>
      </c>
      <c r="B57" s="129"/>
      <c r="C57" s="129"/>
      <c r="D57" s="129"/>
      <c r="E57" s="129"/>
      <c r="F57" s="129"/>
      <c r="G57" s="1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thickBot="1" x14ac:dyDescent="0.3">
      <c r="A59" s="9" t="s">
        <v>46</v>
      </c>
      <c r="B59" s="9" t="s">
        <v>24</v>
      </c>
      <c r="C59" s="9" t="s">
        <v>16</v>
      </c>
      <c r="D59" s="9" t="s">
        <v>74</v>
      </c>
      <c r="E59" s="9" t="s">
        <v>22</v>
      </c>
      <c r="F59" s="9" t="s">
        <v>73</v>
      </c>
      <c r="G59" s="9" t="s">
        <v>94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2"/>
      <c r="B60" s="2"/>
      <c r="C60" s="2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 t="s">
        <v>85</v>
      </c>
      <c r="B61" s="27">
        <f>'1T'!E61</f>
        <v>0</v>
      </c>
      <c r="C61" s="27">
        <f>'2T'!E59</f>
        <v>516007562.31999969</v>
      </c>
      <c r="D61" s="26">
        <f>C65</f>
        <v>516007562.31999969</v>
      </c>
      <c r="E61" s="128">
        <f>+D65</f>
        <v>516007562.31999969</v>
      </c>
      <c r="F61" s="2"/>
      <c r="G61" s="26">
        <f>F65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 t="s">
        <v>58</v>
      </c>
      <c r="B62" s="27">
        <f>'1T'!E62</f>
        <v>3029873781.1599998</v>
      </c>
      <c r="C62" s="27">
        <f>'2T'!E60</f>
        <v>3029873781.1599998</v>
      </c>
      <c r="D62" s="26">
        <f>SUM(B62:C62)</f>
        <v>6059747562.3199997</v>
      </c>
      <c r="E62" s="128">
        <f>+'3T'!B61</f>
        <v>4029873781.1599998</v>
      </c>
      <c r="F62" s="2"/>
      <c r="G62" s="26">
        <f>SUM(E62:F62)</f>
        <v>4029873781.1599998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 t="s">
        <v>60</v>
      </c>
      <c r="B63" s="27">
        <f>'1T'!E63</f>
        <v>3029873781.1599998</v>
      </c>
      <c r="C63" s="27">
        <f>'2T'!E61</f>
        <v>1779412562.3199997</v>
      </c>
      <c r="D63" s="26">
        <f>C63</f>
        <v>1779412562.3199997</v>
      </c>
      <c r="E63" s="128">
        <f>+E61+E62</f>
        <v>4545881343.4799995</v>
      </c>
      <c r="F63" s="2"/>
      <c r="G63" s="26">
        <f>F63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 t="s">
        <v>63</v>
      </c>
      <c r="B64" s="27">
        <f>'1T'!E64</f>
        <v>1889660000</v>
      </c>
      <c r="C64" s="27">
        <f>'2T'!E62</f>
        <v>3654080000</v>
      </c>
      <c r="D64" s="26">
        <f>SUM(B64:C64)</f>
        <v>5543740000</v>
      </c>
      <c r="E64" s="128">
        <f>+'3T'!E63</f>
        <v>3721055000</v>
      </c>
      <c r="F64" s="2"/>
      <c r="G64" s="26">
        <f>SUM(E64:F64)</f>
        <v>3721055000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 t="s">
        <v>64</v>
      </c>
      <c r="B65" s="27">
        <f>'1T'!E65</f>
        <v>1140213781.1599998</v>
      </c>
      <c r="C65" s="27">
        <f>'2T'!E63</f>
        <v>516007562.31999969</v>
      </c>
      <c r="D65" s="26">
        <f>D61</f>
        <v>516007562.31999969</v>
      </c>
      <c r="E65" s="128">
        <f t="shared" ref="E65" si="11">+E37</f>
        <v>520980000</v>
      </c>
      <c r="F65" s="2"/>
      <c r="G65" s="26">
        <f>G61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thickBot="1" x14ac:dyDescent="0.3">
      <c r="A66" s="23"/>
      <c r="B66" s="23"/>
      <c r="C66" s="23"/>
      <c r="D66" s="23"/>
      <c r="E66" s="23"/>
      <c r="F66" s="23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thickTop="1" x14ac:dyDescent="0.25">
      <c r="A67" s="2" t="s">
        <v>65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5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5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3">
    <mergeCell ref="A28:H28"/>
    <mergeCell ref="A29:H29"/>
    <mergeCell ref="A55:G55"/>
    <mergeCell ref="A56:G56"/>
    <mergeCell ref="A57:G57"/>
    <mergeCell ref="A41:G41"/>
    <mergeCell ref="A42:G42"/>
    <mergeCell ref="A43:G43"/>
    <mergeCell ref="A1:E1"/>
    <mergeCell ref="A25:F26"/>
    <mergeCell ref="A7:H7"/>
    <mergeCell ref="A8:H8"/>
    <mergeCell ref="A27:H27"/>
  </mergeCells>
  <pageMargins left="0.7" right="0.7" top="0.75" bottom="0.75" header="0.3" footer="0.3"/>
  <ignoredErrors>
    <ignoredError sqref="D63 G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3"/>
  <sheetViews>
    <sheetView showGridLines="0" topLeftCell="A40" workbookViewId="0">
      <selection sqref="A1:H1"/>
    </sheetView>
  </sheetViews>
  <sheetFormatPr baseColWidth="10" defaultColWidth="12.5703125" defaultRowHeight="15" customHeight="1" x14ac:dyDescent="0.25"/>
  <cols>
    <col min="1" max="1" width="49.42578125" customWidth="1"/>
    <col min="2" max="2" width="15.140625" customWidth="1"/>
    <col min="3" max="4" width="14.7109375" customWidth="1"/>
    <col min="5" max="5" width="14.85546875" customWidth="1"/>
    <col min="6" max="6" width="14.85546875" style="91" customWidth="1"/>
    <col min="7" max="7" width="13.28515625" customWidth="1"/>
    <col min="8" max="8" width="12.42578125" customWidth="1"/>
    <col min="9" max="9" width="14.7109375" customWidth="1"/>
    <col min="10" max="27" width="10.140625" customWidth="1"/>
  </cols>
  <sheetData>
    <row r="1" spans="1:27" ht="15" customHeight="1" x14ac:dyDescent="0.25">
      <c r="A1" s="129" t="s">
        <v>0</v>
      </c>
      <c r="B1" s="130"/>
      <c r="C1" s="130"/>
      <c r="D1" s="130"/>
      <c r="E1" s="130"/>
      <c r="F1" s="130"/>
      <c r="G1" s="130"/>
      <c r="H1" s="1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 x14ac:dyDescent="0.25">
      <c r="A5" s="3" t="s">
        <v>7</v>
      </c>
      <c r="B5" s="8" t="s">
        <v>108</v>
      </c>
      <c r="C5" s="5"/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 x14ac:dyDescent="0.25">
      <c r="A6" s="3"/>
      <c r="B6" s="8"/>
      <c r="C6" s="5"/>
      <c r="D6" s="5"/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 x14ac:dyDescent="0.25">
      <c r="A7" s="129" t="s">
        <v>9</v>
      </c>
      <c r="B7" s="129"/>
      <c r="C7" s="129"/>
      <c r="D7" s="129"/>
      <c r="E7" s="129"/>
      <c r="F7" s="129"/>
      <c r="G7" s="129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129" t="s">
        <v>10</v>
      </c>
      <c r="B8" s="129"/>
      <c r="C8" s="129"/>
      <c r="D8" s="129"/>
      <c r="E8" s="129"/>
      <c r="F8" s="129"/>
      <c r="G8" s="129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s="2"/>
      <c r="D9" s="2"/>
      <c r="E9" s="2"/>
      <c r="F9" s="8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 x14ac:dyDescent="0.25">
      <c r="A10" s="9" t="s">
        <v>11</v>
      </c>
      <c r="B10" s="9" t="s">
        <v>12</v>
      </c>
      <c r="C10" s="9" t="s">
        <v>24</v>
      </c>
      <c r="D10" s="9" t="s">
        <v>76</v>
      </c>
      <c r="E10" s="9" t="s">
        <v>22</v>
      </c>
      <c r="F10" s="9" t="s">
        <v>73</v>
      </c>
      <c r="G10" s="9" t="s">
        <v>77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customHeight="1" x14ac:dyDescent="0.25">
      <c r="A11" s="2"/>
      <c r="B11" s="2"/>
      <c r="C11" s="10"/>
      <c r="D11" s="10"/>
      <c r="E11" s="10"/>
      <c r="F11" s="10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 x14ac:dyDescent="0.25">
      <c r="A12" s="12" t="s">
        <v>25</v>
      </c>
      <c r="B12" s="51" t="s">
        <v>26</v>
      </c>
      <c r="C12" s="54">
        <f>'1T'!F12</f>
        <v>412</v>
      </c>
      <c r="D12" s="54">
        <f>'2T'!F12</f>
        <v>975</v>
      </c>
      <c r="E12" s="54">
        <f>+'3T'!F12</f>
        <v>397</v>
      </c>
      <c r="F12" s="54">
        <f>+'4T'!F12</f>
        <v>549</v>
      </c>
      <c r="G12" s="54">
        <f t="shared" ref="G12:G23" si="0">+C12+D12+E12+F12</f>
        <v>2333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 x14ac:dyDescent="0.25">
      <c r="A13" s="12"/>
      <c r="B13" s="51" t="s">
        <v>27</v>
      </c>
      <c r="C13" s="54">
        <f>'1T'!F13</f>
        <v>549</v>
      </c>
      <c r="D13" s="54">
        <f>'2T'!F13</f>
        <v>2138</v>
      </c>
      <c r="E13" s="54">
        <f>+'3T'!F13</f>
        <v>1672</v>
      </c>
      <c r="F13" s="54">
        <f>+'4T'!F13</f>
        <v>1268</v>
      </c>
      <c r="G13" s="54">
        <f t="shared" si="0"/>
        <v>5627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 x14ac:dyDescent="0.25">
      <c r="A14" s="12" t="s">
        <v>28</v>
      </c>
      <c r="B14" s="55" t="s">
        <v>26</v>
      </c>
      <c r="C14" s="57">
        <f>'1T'!F14</f>
        <v>211</v>
      </c>
      <c r="D14" s="57">
        <f>'2T'!F14</f>
        <v>365</v>
      </c>
      <c r="E14" s="57">
        <f>+'3T'!F14</f>
        <v>163</v>
      </c>
      <c r="F14" s="57">
        <f>+'4T'!F14</f>
        <v>121</v>
      </c>
      <c r="G14" s="57">
        <f t="shared" si="0"/>
        <v>860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 customHeight="1" x14ac:dyDescent="0.25">
      <c r="A15" s="12"/>
      <c r="B15" s="55" t="s">
        <v>27</v>
      </c>
      <c r="C15" s="57">
        <f>'1T'!F15</f>
        <v>231</v>
      </c>
      <c r="D15" s="57">
        <f>'2T'!F15</f>
        <v>1179</v>
      </c>
      <c r="E15" s="57">
        <f>+'3T'!F15</f>
        <v>942</v>
      </c>
      <c r="F15" s="57">
        <f>+'4T'!F15</f>
        <v>468</v>
      </c>
      <c r="G15" s="57">
        <f t="shared" si="0"/>
        <v>2820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 x14ac:dyDescent="0.25">
      <c r="A16" s="12" t="s">
        <v>80</v>
      </c>
      <c r="B16" s="51" t="s">
        <v>26</v>
      </c>
      <c r="C16" s="54">
        <f>'1T'!F16</f>
        <v>532</v>
      </c>
      <c r="D16" s="54">
        <f>'2T'!F16</f>
        <v>151</v>
      </c>
      <c r="E16" s="54">
        <f>+'3T'!F16</f>
        <v>205</v>
      </c>
      <c r="F16" s="54">
        <f>+'4T'!F16</f>
        <v>184</v>
      </c>
      <c r="G16" s="54">
        <f t="shared" si="0"/>
        <v>1072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15" customHeight="1" x14ac:dyDescent="0.25">
      <c r="A17" s="12"/>
      <c r="B17" s="51" t="s">
        <v>27</v>
      </c>
      <c r="C17" s="54">
        <f>'1T'!F17</f>
        <v>1275</v>
      </c>
      <c r="D17" s="54">
        <f>'2T'!F17</f>
        <v>1606</v>
      </c>
      <c r="E17" s="54">
        <f>+'3T'!F17</f>
        <v>2202</v>
      </c>
      <c r="F17" s="54">
        <f>+'4T'!F17</f>
        <v>1689</v>
      </c>
      <c r="G17" s="54">
        <f t="shared" si="0"/>
        <v>6772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8" ht="15" customHeight="1" x14ac:dyDescent="0.25">
      <c r="A18" s="12" t="s">
        <v>33</v>
      </c>
      <c r="B18" s="55" t="s">
        <v>26</v>
      </c>
      <c r="C18" s="57">
        <f>'1T'!F18</f>
        <v>3560</v>
      </c>
      <c r="D18" s="57">
        <f>'2T'!F18</f>
        <v>1568</v>
      </c>
      <c r="E18" s="57">
        <f>+'3T'!F18</f>
        <v>65</v>
      </c>
      <c r="F18" s="57">
        <f>+'4T'!F18</f>
        <v>236</v>
      </c>
      <c r="G18" s="57">
        <f t="shared" si="0"/>
        <v>5429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8" ht="15" customHeight="1" x14ac:dyDescent="0.25">
      <c r="A19" s="12"/>
      <c r="B19" s="55" t="s">
        <v>27</v>
      </c>
      <c r="C19" s="57">
        <f>'1T'!F19</f>
        <v>7467</v>
      </c>
      <c r="D19" s="57">
        <f>'2T'!F19</f>
        <v>10452</v>
      </c>
      <c r="E19" s="57">
        <f>+'3T'!F19</f>
        <v>12596</v>
      </c>
      <c r="F19" s="57">
        <f>+'4T'!F19</f>
        <v>7336</v>
      </c>
      <c r="G19" s="57">
        <f t="shared" si="0"/>
        <v>37851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ht="15" customHeight="1" x14ac:dyDescent="0.25">
      <c r="A20" s="12" t="s">
        <v>34</v>
      </c>
      <c r="B20" s="51" t="s">
        <v>26</v>
      </c>
      <c r="C20" s="54">
        <f>+'1T'!F20</f>
        <v>495</v>
      </c>
      <c r="D20" s="54">
        <f>+'2T'!F20</f>
        <v>1108</v>
      </c>
      <c r="E20" s="54">
        <f>+'3T'!F20</f>
        <v>807</v>
      </c>
      <c r="F20" s="54">
        <f>+'4T'!F20</f>
        <v>286</v>
      </c>
      <c r="G20" s="54">
        <f t="shared" si="0"/>
        <v>2696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8" x14ac:dyDescent="0.25">
      <c r="A21" s="2"/>
      <c r="B21" s="51" t="s">
        <v>27</v>
      </c>
      <c r="C21" s="54">
        <f>+'1T'!F21</f>
        <v>538</v>
      </c>
      <c r="D21" s="54">
        <f>+'2T'!F21</f>
        <v>3441</v>
      </c>
      <c r="E21" s="54">
        <f>+'3T'!F21</f>
        <v>2742</v>
      </c>
      <c r="F21" s="54">
        <f>+'4T'!F21</f>
        <v>1818</v>
      </c>
      <c r="G21" s="54">
        <f t="shared" si="0"/>
        <v>8539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8" ht="15" customHeight="1" x14ac:dyDescent="0.25">
      <c r="A22" s="23" t="s">
        <v>32</v>
      </c>
      <c r="B22" s="23" t="s">
        <v>26</v>
      </c>
      <c r="C22" s="62">
        <f>'1T'!F22</f>
        <v>5210</v>
      </c>
      <c r="D22" s="62">
        <f>'2T'!F23</f>
        <v>4167</v>
      </c>
      <c r="E22" s="62">
        <f>'3T'!F22</f>
        <v>1637</v>
      </c>
      <c r="F22" s="62">
        <f>+'4T'!F22</f>
        <v>1376</v>
      </c>
      <c r="G22" s="63">
        <f t="shared" si="0"/>
        <v>12390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8" ht="15" customHeight="1" x14ac:dyDescent="0.25">
      <c r="A23" s="23" t="s">
        <v>32</v>
      </c>
      <c r="B23" s="23" t="s">
        <v>27</v>
      </c>
      <c r="C23" s="25">
        <f>'1T'!F23</f>
        <v>10060</v>
      </c>
      <c r="D23" s="25">
        <f>'2T'!F24</f>
        <v>18816</v>
      </c>
      <c r="E23" s="25">
        <f>'3T'!F23</f>
        <v>20154</v>
      </c>
      <c r="F23" s="62">
        <f>+'4T'!F23</f>
        <v>12579</v>
      </c>
      <c r="G23" s="63">
        <f t="shared" si="0"/>
        <v>61609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8" ht="15" customHeight="1" x14ac:dyDescent="0.25">
      <c r="A24" s="2" t="s">
        <v>43</v>
      </c>
      <c r="B24" s="2"/>
      <c r="C24" s="27"/>
      <c r="D24" s="27"/>
      <c r="E24" s="27"/>
      <c r="F24" s="27"/>
      <c r="G24" s="27"/>
      <c r="H24" s="2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8" ht="15" customHeight="1" x14ac:dyDescent="0.25">
      <c r="A25" s="2" t="s">
        <v>79</v>
      </c>
      <c r="B25" s="2"/>
      <c r="C25" s="2"/>
      <c r="D25" s="2"/>
      <c r="E25" s="2"/>
      <c r="F25" s="81"/>
      <c r="G25" s="2"/>
      <c r="H25" s="2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8" ht="15" customHeight="1" x14ac:dyDescent="0.25">
      <c r="A26" s="2"/>
      <c r="B26" s="2"/>
      <c r="C26" s="2"/>
      <c r="D26" s="2"/>
      <c r="E26" s="2"/>
      <c r="F26" s="8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8" ht="15" customHeight="1" x14ac:dyDescent="0.25">
      <c r="A27" s="129" t="s">
        <v>38</v>
      </c>
      <c r="B27" s="129"/>
      <c r="C27" s="129"/>
      <c r="D27" s="129"/>
      <c r="E27" s="129"/>
      <c r="F27" s="129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8" ht="15" customHeight="1" x14ac:dyDescent="0.25">
      <c r="A28" s="129" t="s">
        <v>39</v>
      </c>
      <c r="B28" s="129"/>
      <c r="C28" s="129"/>
      <c r="D28" s="129"/>
      <c r="E28" s="129"/>
      <c r="F28" s="129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ht="15" customHeight="1" x14ac:dyDescent="0.25">
      <c r="A29" s="129" t="s">
        <v>40</v>
      </c>
      <c r="B29" s="129"/>
      <c r="C29" s="129"/>
      <c r="D29" s="129"/>
      <c r="E29" s="129"/>
      <c r="F29" s="129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ht="15" customHeight="1" x14ac:dyDescent="0.25">
      <c r="A30" s="2"/>
      <c r="B30" s="2"/>
      <c r="C30" s="2"/>
      <c r="D30" s="2"/>
      <c r="E30" s="2"/>
      <c r="F30" s="8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ht="15" customHeight="1" x14ac:dyDescent="0.25">
      <c r="A31" s="9" t="s">
        <v>11</v>
      </c>
      <c r="B31" s="9" t="s">
        <v>24</v>
      </c>
      <c r="C31" s="9" t="s">
        <v>16</v>
      </c>
      <c r="D31" s="9" t="s">
        <v>22</v>
      </c>
      <c r="E31" s="9" t="s">
        <v>73</v>
      </c>
      <c r="F31" s="9" t="s">
        <v>77</v>
      </c>
      <c r="G31" s="10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2"/>
      <c r="B32" s="2"/>
      <c r="C32" s="2"/>
      <c r="D32" s="2"/>
      <c r="E32" s="81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 customHeight="1" x14ac:dyDescent="0.25">
      <c r="A33" s="56" t="s">
        <v>25</v>
      </c>
      <c r="B33" s="64">
        <f>+'1T'!E32</f>
        <v>104310000</v>
      </c>
      <c r="C33" s="64">
        <f>+'2T'!E32</f>
        <v>405745000</v>
      </c>
      <c r="D33" s="64">
        <f>+'3T'!E32</f>
        <v>317205000</v>
      </c>
      <c r="E33" s="105">
        <f>+'4T'!E32</f>
        <v>240920000</v>
      </c>
      <c r="F33" s="65">
        <f>+B33+C33+D33+E33</f>
        <v>1068180000</v>
      </c>
      <c r="G33" s="10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" customHeight="1" x14ac:dyDescent="0.25">
      <c r="A34" s="92" t="s">
        <v>28</v>
      </c>
      <c r="B34" s="64">
        <f>+'1T'!E33</f>
        <v>34105000</v>
      </c>
      <c r="C34" s="64">
        <f>+'2T'!E33</f>
        <v>180595000</v>
      </c>
      <c r="D34" s="64">
        <f>+'3T'!E33</f>
        <v>401280000</v>
      </c>
      <c r="E34" s="105">
        <f>+'4T'!E33</f>
        <v>314545000</v>
      </c>
      <c r="F34" s="65">
        <f t="shared" ref="F34:F37" si="1">+B34+C34+D34+E34</f>
        <v>930525000</v>
      </c>
      <c r="G34" s="10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 customHeight="1" x14ac:dyDescent="0.25">
      <c r="A35" s="92" t="s">
        <v>80</v>
      </c>
      <c r="B35" s="64">
        <f>+'1T'!E34</f>
        <v>234650000</v>
      </c>
      <c r="C35" s="64">
        <f>+'2T'!E34</f>
        <v>296305000</v>
      </c>
      <c r="D35" s="64">
        <f>+'3T'!E34</f>
        <v>146395000</v>
      </c>
      <c r="E35" s="105">
        <f>+'4T'!E34</f>
        <v>72770000</v>
      </c>
      <c r="F35" s="65">
        <f t="shared" si="1"/>
        <v>750120000</v>
      </c>
      <c r="G35" s="10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" customHeight="1" x14ac:dyDescent="0.25">
      <c r="A36" s="56" t="s">
        <v>33</v>
      </c>
      <c r="B36" s="64">
        <f>+'1T'!E35</f>
        <v>1414375000</v>
      </c>
      <c r="C36" s="64">
        <f>+'2T'!E35</f>
        <v>2117645000</v>
      </c>
      <c r="D36" s="64">
        <f>+'3T'!E35</f>
        <v>2335195000</v>
      </c>
      <c r="E36" s="105">
        <f>+'4T'!E35</f>
        <v>1343537500</v>
      </c>
      <c r="F36" s="65">
        <f t="shared" si="1"/>
        <v>7210752500</v>
      </c>
      <c r="G36" s="10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 customHeight="1" x14ac:dyDescent="0.25">
      <c r="A37" s="56" t="s">
        <v>31</v>
      </c>
      <c r="B37" s="64">
        <f>+'1T'!E36</f>
        <v>102220000</v>
      </c>
      <c r="C37" s="64">
        <f>+'2T'!E36</f>
        <v>653790000</v>
      </c>
      <c r="D37" s="64">
        <f>+'3T'!E36</f>
        <v>520980000</v>
      </c>
      <c r="E37" s="105">
        <f>+'4T'!E36</f>
        <v>345420000</v>
      </c>
      <c r="F37" s="65">
        <f t="shared" si="1"/>
        <v>1622410000</v>
      </c>
      <c r="G37" s="10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 customHeight="1" x14ac:dyDescent="0.25">
      <c r="A38" s="66" t="s">
        <v>32</v>
      </c>
      <c r="B38" s="64">
        <f>+'1T'!E51</f>
        <v>1889660000</v>
      </c>
      <c r="C38" s="64">
        <f>+'2T'!E37</f>
        <v>3654080000</v>
      </c>
      <c r="D38" s="64">
        <f>+'3T'!E37</f>
        <v>3721055000</v>
      </c>
      <c r="E38" s="105">
        <f>+'4T'!E37</f>
        <v>2317192500</v>
      </c>
      <c r="F38" s="65">
        <f>+B38+C38+D38+E38</f>
        <v>11581987500</v>
      </c>
      <c r="G38" s="104"/>
      <c r="H38" s="26" t="s">
        <v>37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 customHeight="1" x14ac:dyDescent="0.25">
      <c r="A39" s="2" t="s">
        <v>43</v>
      </c>
      <c r="B39" s="2"/>
      <c r="C39" s="2"/>
      <c r="D39" s="2"/>
      <c r="E39" s="2"/>
      <c r="F39" s="81"/>
      <c r="G39" s="27"/>
      <c r="H39" s="27" t="s">
        <v>37</v>
      </c>
      <c r="I39" s="27" t="s">
        <v>37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5" customHeight="1" x14ac:dyDescent="0.25">
      <c r="A40" s="2"/>
      <c r="B40" s="67"/>
      <c r="C40" s="67"/>
      <c r="D40" s="67"/>
      <c r="E40" s="67"/>
      <c r="F40" s="67"/>
      <c r="G40" s="27"/>
      <c r="H40" s="27" t="s">
        <v>37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8" ht="15" customHeight="1" x14ac:dyDescent="0.25">
      <c r="A41" s="129" t="s">
        <v>45</v>
      </c>
      <c r="B41" s="129"/>
      <c r="C41" s="129"/>
      <c r="D41" s="129"/>
      <c r="E41" s="129"/>
      <c r="F41" s="129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8" ht="15" customHeight="1" x14ac:dyDescent="0.25">
      <c r="A42" s="129" t="s">
        <v>39</v>
      </c>
      <c r="B42" s="129"/>
      <c r="C42" s="129"/>
      <c r="D42" s="129"/>
      <c r="E42" s="129"/>
      <c r="F42" s="129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8" ht="15" customHeight="1" x14ac:dyDescent="0.25">
      <c r="A43" s="129" t="s">
        <v>40</v>
      </c>
      <c r="B43" s="129"/>
      <c r="C43" s="129"/>
      <c r="D43" s="129"/>
      <c r="E43" s="129"/>
      <c r="F43" s="129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8" ht="15" customHeight="1" x14ac:dyDescent="0.25">
      <c r="A44" s="2"/>
      <c r="B44" s="2"/>
      <c r="C44" s="2"/>
      <c r="D44" s="2"/>
      <c r="E44" s="2"/>
      <c r="F44" s="8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8" ht="15" customHeight="1" x14ac:dyDescent="0.25">
      <c r="A45" s="9" t="s">
        <v>46</v>
      </c>
      <c r="B45" s="9" t="s">
        <v>24</v>
      </c>
      <c r="C45" s="9" t="s">
        <v>16</v>
      </c>
      <c r="D45" s="9" t="s">
        <v>22</v>
      </c>
      <c r="E45" s="9" t="s">
        <v>73</v>
      </c>
      <c r="F45" s="9" t="s">
        <v>77</v>
      </c>
      <c r="G45" s="10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" customHeight="1" x14ac:dyDescent="0.25">
      <c r="A46" s="2"/>
      <c r="B46" s="2"/>
      <c r="C46" s="2"/>
      <c r="D46" s="2"/>
      <c r="E46" s="81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 customHeight="1" x14ac:dyDescent="0.25">
      <c r="A47" s="2" t="s">
        <v>87</v>
      </c>
      <c r="B47" s="27">
        <f>'1T'!E46</f>
        <v>1889660000</v>
      </c>
      <c r="C47" s="27">
        <f>'2T'!E45</f>
        <v>3654080000</v>
      </c>
      <c r="D47" s="27">
        <f>+'3T'!E46</f>
        <v>3721055000</v>
      </c>
      <c r="E47" s="27">
        <f>+E38</f>
        <v>2317192500</v>
      </c>
      <c r="F47" s="26">
        <f>+B47+C47+D47+E47</f>
        <v>11581987500</v>
      </c>
      <c r="G47" s="2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 t="s">
        <v>48</v>
      </c>
      <c r="B48" s="2"/>
      <c r="C48" s="2"/>
      <c r="D48" s="2"/>
      <c r="E48" s="81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 t="s">
        <v>49</v>
      </c>
      <c r="B49" s="2"/>
      <c r="C49" s="2"/>
      <c r="D49" s="2"/>
      <c r="E49" s="81"/>
      <c r="F49" s="5"/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 t="s">
        <v>50</v>
      </c>
      <c r="B50" s="2"/>
      <c r="C50" s="2"/>
      <c r="D50" s="2"/>
      <c r="E50" s="81"/>
      <c r="F50" s="5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 t="s">
        <v>51</v>
      </c>
      <c r="B51" s="2"/>
      <c r="C51" s="2"/>
      <c r="D51" s="2"/>
      <c r="E51" s="81"/>
      <c r="F51" s="5"/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3" t="s">
        <v>32</v>
      </c>
      <c r="B52" s="25"/>
      <c r="C52" s="25"/>
      <c r="D52" s="25"/>
      <c r="E52" s="28"/>
      <c r="F52" s="28"/>
      <c r="G52" s="2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8" x14ac:dyDescent="0.25">
      <c r="A53" s="2" t="s">
        <v>43</v>
      </c>
      <c r="B53" s="2"/>
      <c r="C53" s="2"/>
      <c r="D53" s="2"/>
      <c r="E53" s="2"/>
      <c r="F53" s="8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8" x14ac:dyDescent="0.25">
      <c r="A54" s="2"/>
      <c r="B54" s="2"/>
      <c r="C54" s="2"/>
      <c r="D54" s="2"/>
      <c r="E54" s="2"/>
      <c r="F54" s="8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8" x14ac:dyDescent="0.25">
      <c r="A55" s="2"/>
      <c r="B55" s="2"/>
      <c r="C55" s="2"/>
      <c r="D55" s="2"/>
      <c r="E55" s="2"/>
      <c r="F55" s="8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8" x14ac:dyDescent="0.25">
      <c r="A56" s="129" t="s">
        <v>55</v>
      </c>
      <c r="B56" s="129"/>
      <c r="C56" s="129"/>
      <c r="D56" s="129"/>
      <c r="E56" s="129"/>
      <c r="F56" s="129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8" x14ac:dyDescent="0.25">
      <c r="A57" s="129" t="s">
        <v>56</v>
      </c>
      <c r="B57" s="129"/>
      <c r="C57" s="129"/>
      <c r="D57" s="129"/>
      <c r="E57" s="129"/>
      <c r="F57" s="129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8" x14ac:dyDescent="0.25">
      <c r="A58" s="129" t="s">
        <v>40</v>
      </c>
      <c r="B58" s="129"/>
      <c r="C58" s="129"/>
      <c r="D58" s="129"/>
      <c r="E58" s="129"/>
      <c r="F58" s="129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8" x14ac:dyDescent="0.25">
      <c r="A59" s="2"/>
      <c r="B59" s="2"/>
      <c r="C59" s="2"/>
      <c r="D59" s="2"/>
      <c r="E59" s="2"/>
      <c r="F59" s="8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8" x14ac:dyDescent="0.25">
      <c r="A60" s="9" t="s">
        <v>46</v>
      </c>
      <c r="B60" s="9" t="s">
        <v>24</v>
      </c>
      <c r="C60" s="9" t="s">
        <v>16</v>
      </c>
      <c r="D60" s="9" t="s">
        <v>22</v>
      </c>
      <c r="E60" s="9" t="s">
        <v>73</v>
      </c>
      <c r="F60" s="9" t="s">
        <v>77</v>
      </c>
      <c r="G60" s="10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2"/>
      <c r="B61" s="2"/>
      <c r="C61" s="2"/>
      <c r="D61" s="2"/>
      <c r="E61" s="81"/>
      <c r="F61" s="5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" t="s">
        <v>88</v>
      </c>
      <c r="B62" s="27">
        <f>'1T'!E61</f>
        <v>0</v>
      </c>
      <c r="C62" s="27">
        <f>'2T'!E59</f>
        <v>516007562.31999969</v>
      </c>
      <c r="D62" s="27">
        <f>'3T'!E60</f>
        <v>824826343.47999954</v>
      </c>
      <c r="E62" s="27"/>
      <c r="F62" s="26">
        <f>D66</f>
        <v>824826343.47999954</v>
      </c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" t="s">
        <v>58</v>
      </c>
      <c r="B63" s="27">
        <f>'1T'!E62</f>
        <v>3029873781.1599998</v>
      </c>
      <c r="C63" s="27">
        <f>'2T'!E60</f>
        <v>3029873781.1599998</v>
      </c>
      <c r="D63" s="27">
        <f>'3T'!E61</f>
        <v>4029873781.1599998</v>
      </c>
      <c r="E63" s="27"/>
      <c r="F63" s="26">
        <f>SUM(B63:D63)</f>
        <v>10089621343.48</v>
      </c>
      <c r="G63" s="2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 t="s">
        <v>60</v>
      </c>
      <c r="B64" s="27">
        <f>'1T'!E63</f>
        <v>3029873781.1599998</v>
      </c>
      <c r="C64" s="27">
        <f>'2T'!E61</f>
        <v>1779412562.3199997</v>
      </c>
      <c r="D64" s="27">
        <f>'3T'!E62</f>
        <v>1945208843.4799995</v>
      </c>
      <c r="E64" s="27"/>
      <c r="F64" s="26">
        <f>D64</f>
        <v>1945208843.4799995</v>
      </c>
      <c r="G64" s="2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 t="s">
        <v>63</v>
      </c>
      <c r="B65" s="27">
        <f>'1T'!E64</f>
        <v>1889660000</v>
      </c>
      <c r="C65" s="27">
        <f>'2T'!E62</f>
        <v>3654080000</v>
      </c>
      <c r="D65" s="27">
        <f>'3T'!E63</f>
        <v>3721055000</v>
      </c>
      <c r="E65" s="27"/>
      <c r="F65" s="26">
        <f>SUM(B65:D65)</f>
        <v>9264795000</v>
      </c>
      <c r="G65" s="2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" t="s">
        <v>64</v>
      </c>
      <c r="B66" s="27">
        <f>'1T'!E65</f>
        <v>1140213781.1599998</v>
      </c>
      <c r="C66" s="27">
        <f>'2T'!E63</f>
        <v>516007562.31999969</v>
      </c>
      <c r="D66" s="27">
        <f>'3T'!E64</f>
        <v>824826343.47999954</v>
      </c>
      <c r="E66" s="27"/>
      <c r="F66" s="26">
        <f>F62</f>
        <v>824826343.47999954</v>
      </c>
      <c r="G66" s="2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3"/>
      <c r="B67" s="23"/>
      <c r="C67" s="23"/>
      <c r="D67" s="23"/>
      <c r="E67" s="23"/>
      <c r="F67" s="23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8" x14ac:dyDescent="0.25">
      <c r="A68" s="2" t="s">
        <v>65</v>
      </c>
      <c r="B68" s="2"/>
      <c r="C68" s="2"/>
      <c r="D68" s="2"/>
      <c r="E68" s="2"/>
      <c r="F68" s="81"/>
      <c r="G68" s="2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8" x14ac:dyDescent="0.25">
      <c r="A69" s="2"/>
      <c r="B69" s="2"/>
      <c r="C69" s="2"/>
      <c r="D69" s="2"/>
      <c r="E69" s="2"/>
      <c r="F69" s="8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8" x14ac:dyDescent="0.25">
      <c r="A70" s="27" t="s">
        <v>86</v>
      </c>
      <c r="B70" s="2"/>
      <c r="C70" s="2"/>
      <c r="D70" s="2"/>
      <c r="E70" s="2"/>
      <c r="F70" s="8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8" x14ac:dyDescent="0.25">
      <c r="A71" s="27"/>
      <c r="B71" s="2"/>
      <c r="C71" s="2"/>
      <c r="D71" s="2"/>
      <c r="E71" s="2"/>
      <c r="F71" s="8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8" x14ac:dyDescent="0.25">
      <c r="A72" s="2"/>
      <c r="B72" s="2"/>
      <c r="C72" s="2"/>
      <c r="D72" s="2"/>
      <c r="E72" s="2"/>
      <c r="F72" s="8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8" x14ac:dyDescent="0.25">
      <c r="A73" s="2"/>
      <c r="B73" s="2"/>
      <c r="C73" s="2"/>
      <c r="D73" s="2"/>
      <c r="E73" s="2"/>
      <c r="F73" s="8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8" x14ac:dyDescent="0.25">
      <c r="A74" s="2"/>
      <c r="B74" s="2"/>
      <c r="C74" s="2"/>
      <c r="D74" s="2"/>
      <c r="E74" s="2"/>
      <c r="F74" s="8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8" x14ac:dyDescent="0.25">
      <c r="A75" s="2"/>
      <c r="B75" s="2"/>
      <c r="C75" s="2"/>
      <c r="D75" s="2"/>
      <c r="E75" s="2"/>
      <c r="F75" s="8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8" x14ac:dyDescent="0.25">
      <c r="A76" s="2"/>
      <c r="B76" s="2"/>
      <c r="C76" s="2"/>
      <c r="D76" s="2"/>
      <c r="E76" s="2"/>
      <c r="F76" s="8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8" x14ac:dyDescent="0.25">
      <c r="A77" s="2"/>
      <c r="B77" s="2"/>
      <c r="C77" s="2"/>
      <c r="D77" s="2"/>
      <c r="E77" s="2"/>
      <c r="F77" s="8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8" x14ac:dyDescent="0.25">
      <c r="A78" s="2"/>
      <c r="B78" s="2"/>
      <c r="C78" s="2"/>
      <c r="D78" s="2"/>
      <c r="E78" s="2"/>
      <c r="F78" s="8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8" x14ac:dyDescent="0.25">
      <c r="A79" s="2"/>
      <c r="B79" s="2"/>
      <c r="C79" s="2"/>
      <c r="D79" s="2"/>
      <c r="E79" s="2"/>
      <c r="F79" s="8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8" x14ac:dyDescent="0.25">
      <c r="A80" s="2"/>
      <c r="B80" s="2"/>
      <c r="C80" s="2"/>
      <c r="D80" s="2"/>
      <c r="E80" s="2"/>
      <c r="F80" s="8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8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8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8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8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8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8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8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8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8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8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8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8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8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8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8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8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8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8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8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8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8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8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8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8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8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8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8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8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8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8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8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8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8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8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8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8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8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8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8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s="2"/>
      <c r="D120" s="2"/>
      <c r="E120" s="2"/>
      <c r="F120" s="8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s="2"/>
      <c r="D121" s="2"/>
      <c r="E121" s="2"/>
      <c r="F121" s="8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s="2"/>
      <c r="D122" s="2"/>
      <c r="E122" s="2"/>
      <c r="F122" s="8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s="2"/>
      <c r="D123" s="2"/>
      <c r="E123" s="2"/>
      <c r="F123" s="8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s="2"/>
      <c r="D124" s="2"/>
      <c r="E124" s="2"/>
      <c r="F124" s="8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s="2"/>
      <c r="D125" s="2"/>
      <c r="E125" s="2"/>
      <c r="F125" s="8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s="2"/>
      <c r="D126" s="2"/>
      <c r="E126" s="2"/>
      <c r="F126" s="8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s="2"/>
      <c r="D127" s="2"/>
      <c r="E127" s="2"/>
      <c r="F127" s="8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s="2"/>
      <c r="D128" s="2"/>
      <c r="E128" s="2"/>
      <c r="F128" s="8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s="2"/>
      <c r="D129" s="2"/>
      <c r="E129" s="2"/>
      <c r="F129" s="8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s="2"/>
      <c r="D130" s="2"/>
      <c r="E130" s="2"/>
      <c r="F130" s="8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s="2"/>
      <c r="D131" s="2"/>
      <c r="E131" s="2"/>
      <c r="F131" s="8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s="2"/>
      <c r="D132" s="2"/>
      <c r="E132" s="2"/>
      <c r="F132" s="8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s="2"/>
      <c r="D133" s="2"/>
      <c r="E133" s="2"/>
      <c r="F133" s="8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s="2"/>
      <c r="D134" s="2"/>
      <c r="E134" s="2"/>
      <c r="F134" s="8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s="2"/>
      <c r="D135" s="2"/>
      <c r="E135" s="2"/>
      <c r="F135" s="8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s="2"/>
      <c r="D136" s="2"/>
      <c r="E136" s="2"/>
      <c r="F136" s="8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s="2"/>
      <c r="D137" s="2"/>
      <c r="E137" s="2"/>
      <c r="F137" s="8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s="2"/>
      <c r="D138" s="2"/>
      <c r="E138" s="2"/>
      <c r="F138" s="8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s="2"/>
      <c r="D139" s="2"/>
      <c r="E139" s="2"/>
      <c r="F139" s="8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s="2"/>
      <c r="D140" s="2"/>
      <c r="E140" s="2"/>
      <c r="F140" s="8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s="2"/>
      <c r="D141" s="2"/>
      <c r="E141" s="2"/>
      <c r="F141" s="8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s="2"/>
      <c r="D142" s="2"/>
      <c r="E142" s="2"/>
      <c r="F142" s="8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s="2"/>
      <c r="D143" s="2"/>
      <c r="E143" s="2"/>
      <c r="F143" s="8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s="2"/>
      <c r="D144" s="2"/>
      <c r="E144" s="2"/>
      <c r="F144" s="8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s="2"/>
      <c r="D145" s="2"/>
      <c r="E145" s="2"/>
      <c r="F145" s="8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s="2"/>
      <c r="D146" s="2"/>
      <c r="E146" s="2"/>
      <c r="F146" s="8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s="2"/>
      <c r="D147" s="2"/>
      <c r="E147" s="2"/>
      <c r="F147" s="8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s="2"/>
      <c r="D148" s="2"/>
      <c r="E148" s="2"/>
      <c r="F148" s="8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s="2"/>
      <c r="D149" s="2"/>
      <c r="E149" s="2"/>
      <c r="F149" s="8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s="2"/>
      <c r="D150" s="2"/>
      <c r="E150" s="2"/>
      <c r="F150" s="8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s="2"/>
      <c r="D151" s="2"/>
      <c r="E151" s="2"/>
      <c r="F151" s="8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s="2"/>
      <c r="D152" s="2"/>
      <c r="E152" s="2"/>
      <c r="F152" s="8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s="2"/>
      <c r="D153" s="2"/>
      <c r="E153" s="2"/>
      <c r="F153" s="8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s="2"/>
      <c r="D154" s="2"/>
      <c r="E154" s="2"/>
      <c r="F154" s="8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s="2"/>
      <c r="D155" s="2"/>
      <c r="E155" s="2"/>
      <c r="F155" s="8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s="2"/>
      <c r="D156" s="2"/>
      <c r="E156" s="2"/>
      <c r="F156" s="8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s="2"/>
      <c r="D157" s="2"/>
      <c r="E157" s="2"/>
      <c r="F157" s="8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s="2"/>
      <c r="D158" s="2"/>
      <c r="E158" s="2"/>
      <c r="F158" s="8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s="2"/>
      <c r="D159" s="2"/>
      <c r="E159" s="2"/>
      <c r="F159" s="8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s="2"/>
      <c r="D160" s="2"/>
      <c r="E160" s="2"/>
      <c r="F160" s="8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s="2"/>
      <c r="D161" s="2"/>
      <c r="E161" s="2"/>
      <c r="F161" s="8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s="2"/>
      <c r="D162" s="2"/>
      <c r="E162" s="2"/>
      <c r="F162" s="8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s="2"/>
      <c r="D163" s="2"/>
      <c r="E163" s="2"/>
      <c r="F163" s="8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s="2"/>
      <c r="D164" s="2"/>
      <c r="E164" s="2"/>
      <c r="F164" s="8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s="2"/>
      <c r="D165" s="2"/>
      <c r="E165" s="2"/>
      <c r="F165" s="8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s="2"/>
      <c r="D166" s="2"/>
      <c r="E166" s="2"/>
      <c r="F166" s="8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s="2"/>
      <c r="D167" s="2"/>
      <c r="E167" s="2"/>
      <c r="F167" s="8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s="2"/>
      <c r="D168" s="2"/>
      <c r="E168" s="2"/>
      <c r="F168" s="8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s="2"/>
      <c r="D169" s="2"/>
      <c r="E169" s="2"/>
      <c r="F169" s="8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s="2"/>
      <c r="D170" s="2"/>
      <c r="E170" s="2"/>
      <c r="F170" s="8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s="2"/>
      <c r="D171" s="2"/>
      <c r="E171" s="2"/>
      <c r="F171" s="8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s="2"/>
      <c r="D172" s="2"/>
      <c r="E172" s="2"/>
      <c r="F172" s="8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s="2"/>
      <c r="D173" s="2"/>
      <c r="E173" s="2"/>
      <c r="F173" s="8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s="2"/>
      <c r="D174" s="2"/>
      <c r="E174" s="2"/>
      <c r="F174" s="8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s="2"/>
      <c r="D175" s="2"/>
      <c r="E175" s="2"/>
      <c r="F175" s="8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s="2"/>
      <c r="D176" s="2"/>
      <c r="E176" s="2"/>
      <c r="F176" s="8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s="2"/>
      <c r="D177" s="2"/>
      <c r="E177" s="2"/>
      <c r="F177" s="8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s="2"/>
      <c r="D178" s="2"/>
      <c r="E178" s="2"/>
      <c r="F178" s="8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s="2"/>
      <c r="D179" s="2"/>
      <c r="E179" s="2"/>
      <c r="F179" s="8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s="2"/>
      <c r="D180" s="2"/>
      <c r="E180" s="2"/>
      <c r="F180" s="8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s="2"/>
      <c r="D181" s="2"/>
      <c r="E181" s="2"/>
      <c r="F181" s="8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s="2"/>
      <c r="D182" s="2"/>
      <c r="E182" s="2"/>
      <c r="F182" s="8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s="2"/>
      <c r="D183" s="2"/>
      <c r="E183" s="2"/>
      <c r="F183" s="8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s="2"/>
      <c r="D184" s="2"/>
      <c r="E184" s="2"/>
      <c r="F184" s="8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s="2"/>
      <c r="D185" s="2"/>
      <c r="E185" s="2"/>
      <c r="F185" s="8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s="2"/>
      <c r="D186" s="2"/>
      <c r="E186" s="2"/>
      <c r="F186" s="8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s="2"/>
      <c r="D187" s="2"/>
      <c r="E187" s="2"/>
      <c r="F187" s="8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s="2"/>
      <c r="D188" s="2"/>
      <c r="E188" s="2"/>
      <c r="F188" s="8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s="2"/>
      <c r="D189" s="2"/>
      <c r="E189" s="2"/>
      <c r="F189" s="8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s="2"/>
      <c r="D190" s="2"/>
      <c r="E190" s="2"/>
      <c r="F190" s="8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s="2"/>
      <c r="D191" s="2"/>
      <c r="E191" s="2"/>
      <c r="F191" s="8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s="2"/>
      <c r="D192" s="2"/>
      <c r="E192" s="2"/>
      <c r="F192" s="8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s="2"/>
      <c r="D193" s="2"/>
      <c r="E193" s="2"/>
      <c r="F193" s="8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s="2"/>
      <c r="D194" s="2"/>
      <c r="E194" s="2"/>
      <c r="F194" s="8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s="2"/>
      <c r="D195" s="2"/>
      <c r="E195" s="2"/>
      <c r="F195" s="8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s="2"/>
      <c r="D196" s="2"/>
      <c r="E196" s="2"/>
      <c r="F196" s="8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s="2"/>
      <c r="D197" s="2"/>
      <c r="E197" s="2"/>
      <c r="F197" s="8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s="2"/>
      <c r="D198" s="2"/>
      <c r="E198" s="2"/>
      <c r="F198" s="8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s="2"/>
      <c r="D199" s="2"/>
      <c r="E199" s="2"/>
      <c r="F199" s="8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s="2"/>
      <c r="D200" s="2"/>
      <c r="E200" s="2"/>
      <c r="F200" s="8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s="2"/>
      <c r="D201" s="2"/>
      <c r="E201" s="2"/>
      <c r="F201" s="8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s="2"/>
      <c r="D202" s="2"/>
      <c r="E202" s="2"/>
      <c r="F202" s="8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s="2"/>
      <c r="D203" s="2"/>
      <c r="E203" s="2"/>
      <c r="F203" s="8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s="2"/>
      <c r="D204" s="2"/>
      <c r="E204" s="2"/>
      <c r="F204" s="8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s="2"/>
      <c r="D205" s="2"/>
      <c r="E205" s="2"/>
      <c r="F205" s="8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s="2"/>
      <c r="D206" s="2"/>
      <c r="E206" s="2"/>
      <c r="F206" s="8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s="2"/>
      <c r="D207" s="2"/>
      <c r="E207" s="2"/>
      <c r="F207" s="8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s="2"/>
      <c r="D208" s="2"/>
      <c r="E208" s="2"/>
      <c r="F208" s="8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s="2"/>
      <c r="D209" s="2"/>
      <c r="E209" s="2"/>
      <c r="F209" s="8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s="2"/>
      <c r="D210" s="2"/>
      <c r="E210" s="2"/>
      <c r="F210" s="8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s="2"/>
      <c r="D211" s="2"/>
      <c r="E211" s="2"/>
      <c r="F211" s="8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s="2"/>
      <c r="D212" s="2"/>
      <c r="E212" s="2"/>
      <c r="F212" s="8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2"/>
      <c r="F213" s="8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2"/>
      <c r="F214" s="8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2"/>
      <c r="F215" s="8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2"/>
      <c r="F216" s="8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2"/>
      <c r="F217" s="8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2"/>
      <c r="F218" s="8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2"/>
      <c r="F219" s="8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2"/>
      <c r="F220" s="8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2"/>
      <c r="F221" s="8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2"/>
      <c r="F222" s="8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2"/>
      <c r="F223" s="8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2"/>
      <c r="F224" s="8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2"/>
      <c r="F225" s="8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2"/>
      <c r="F226" s="8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2"/>
      <c r="F227" s="8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2"/>
      <c r="F228" s="8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2"/>
      <c r="F229" s="8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2"/>
      <c r="F230" s="8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2"/>
      <c r="F231" s="8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2"/>
      <c r="F232" s="8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2"/>
      <c r="F233" s="8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2"/>
      <c r="F234" s="8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2"/>
      <c r="F235" s="8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2"/>
      <c r="F236" s="8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2"/>
      <c r="F237" s="8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2"/>
      <c r="F238" s="8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2"/>
      <c r="F239" s="8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2"/>
      <c r="F240" s="8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2"/>
      <c r="F241" s="8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2"/>
      <c r="F242" s="8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2"/>
      <c r="F243" s="8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2"/>
      <c r="F244" s="8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2"/>
      <c r="F245" s="8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2"/>
      <c r="F246" s="8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2"/>
      <c r="F247" s="8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2"/>
      <c r="F248" s="8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2"/>
      <c r="F249" s="8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2"/>
      <c r="F250" s="8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2"/>
      <c r="F251" s="8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2"/>
      <c r="F252" s="8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2"/>
      <c r="F253" s="8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2"/>
      <c r="F254" s="8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2"/>
      <c r="F255" s="8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2"/>
      <c r="F256" s="8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2"/>
      <c r="F257" s="8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2"/>
      <c r="F258" s="8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2"/>
      <c r="F259" s="8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2"/>
      <c r="F260" s="8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2"/>
      <c r="F261" s="8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2"/>
      <c r="F262" s="8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2"/>
      <c r="F263" s="8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2"/>
      <c r="F264" s="8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2"/>
      <c r="F265" s="8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2"/>
      <c r="F266" s="8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2"/>
      <c r="F267" s="8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2"/>
      <c r="F268" s="8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2"/>
      <c r="F269" s="8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2"/>
      <c r="F270" s="8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2"/>
      <c r="F271" s="8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2"/>
      <c r="F272" s="8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2"/>
      <c r="F273" s="8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2"/>
      <c r="F274" s="8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2"/>
      <c r="F275" s="8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2"/>
      <c r="F276" s="8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2"/>
      <c r="F277" s="8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2"/>
      <c r="F278" s="8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2"/>
      <c r="F279" s="8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2"/>
      <c r="F280" s="8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2"/>
      <c r="F281" s="8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2"/>
      <c r="F282" s="8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2"/>
      <c r="F283" s="8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2"/>
      <c r="F284" s="8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2"/>
      <c r="F285" s="8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2"/>
      <c r="F286" s="8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2"/>
      <c r="F287" s="8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2"/>
      <c r="F288" s="8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2"/>
      <c r="F289" s="8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2"/>
      <c r="F290" s="8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2"/>
      <c r="F291" s="8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2"/>
      <c r="F292" s="8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2"/>
      <c r="F293" s="8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2"/>
      <c r="F294" s="8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2"/>
      <c r="F295" s="8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2"/>
      <c r="F296" s="8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2"/>
      <c r="F297" s="8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2"/>
      <c r="F298" s="8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2"/>
      <c r="F299" s="8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2"/>
      <c r="F300" s="8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2"/>
      <c r="F301" s="8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2"/>
      <c r="F302" s="8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2"/>
      <c r="F303" s="8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2"/>
      <c r="F304" s="8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2"/>
      <c r="F305" s="8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2"/>
      <c r="F306" s="8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2"/>
      <c r="F307" s="8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2"/>
      <c r="F308" s="8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2"/>
      <c r="F309" s="8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2"/>
      <c r="F310" s="8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2"/>
      <c r="F311" s="8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2"/>
      <c r="F312" s="8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2"/>
      <c r="F313" s="8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2"/>
      <c r="F314" s="8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2"/>
      <c r="F315" s="8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2"/>
      <c r="F316" s="8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2"/>
      <c r="F317" s="8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2"/>
      <c r="F318" s="8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2"/>
      <c r="F319" s="8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2"/>
      <c r="F320" s="8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2"/>
      <c r="F321" s="8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2"/>
      <c r="F322" s="8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2"/>
      <c r="F323" s="8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2"/>
      <c r="F324" s="8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2"/>
      <c r="F325" s="8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2"/>
      <c r="F326" s="8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2"/>
      <c r="F327" s="8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2"/>
      <c r="F328" s="8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2"/>
      <c r="F329" s="8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2"/>
      <c r="F330" s="8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2"/>
      <c r="F331" s="8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2"/>
      <c r="F332" s="8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2"/>
      <c r="F333" s="8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2"/>
      <c r="F334" s="8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2"/>
      <c r="F335" s="8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2"/>
      <c r="F336" s="8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2"/>
      <c r="F337" s="8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2"/>
      <c r="F338" s="8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2"/>
      <c r="F339" s="8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2"/>
      <c r="F340" s="8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2"/>
      <c r="F341" s="8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2"/>
      <c r="F342" s="8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2"/>
      <c r="F343" s="8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2"/>
      <c r="F344" s="8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2"/>
      <c r="F345" s="8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2"/>
      <c r="F346" s="8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2"/>
      <c r="F347" s="8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2"/>
      <c r="F348" s="8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2"/>
      <c r="F349" s="8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2"/>
      <c r="F350" s="8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2"/>
      <c r="F351" s="8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2"/>
      <c r="F352" s="8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2"/>
      <c r="F353" s="8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2"/>
      <c r="F354" s="8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2"/>
      <c r="F355" s="8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2"/>
      <c r="F356" s="8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2"/>
      <c r="F357" s="8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2"/>
      <c r="F358" s="8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2"/>
      <c r="F359" s="8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2"/>
      <c r="F360" s="8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2"/>
      <c r="F361" s="8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2"/>
      <c r="F362" s="8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2"/>
      <c r="F363" s="8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2"/>
      <c r="F364" s="8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2"/>
      <c r="F365" s="8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2"/>
      <c r="F366" s="8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2"/>
      <c r="F367" s="8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2"/>
      <c r="F368" s="8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2"/>
      <c r="F369" s="8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2"/>
      <c r="F370" s="8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2"/>
      <c r="F371" s="8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2"/>
      <c r="F372" s="8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2"/>
      <c r="F373" s="8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2"/>
      <c r="F374" s="8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2"/>
      <c r="F375" s="8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2"/>
      <c r="F376" s="8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2"/>
      <c r="F377" s="8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2"/>
      <c r="F378" s="8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2"/>
      <c r="F379" s="8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2"/>
      <c r="F380" s="8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2"/>
      <c r="F381" s="8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2"/>
      <c r="F382" s="8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2"/>
      <c r="F383" s="8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2"/>
      <c r="F384" s="8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2"/>
      <c r="F385" s="8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2"/>
      <c r="F386" s="8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2"/>
      <c r="F387" s="8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2"/>
      <c r="F388" s="8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2"/>
      <c r="F389" s="8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2"/>
      <c r="F390" s="8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2"/>
      <c r="F391" s="8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2"/>
      <c r="F392" s="8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2"/>
      <c r="F393" s="8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2"/>
      <c r="F394" s="8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2"/>
      <c r="F395" s="8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2"/>
      <c r="F396" s="8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2"/>
      <c r="F397" s="8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2"/>
      <c r="F398" s="8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2"/>
      <c r="F399" s="8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2"/>
      <c r="F400" s="8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2"/>
      <c r="F401" s="8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2"/>
      <c r="F402" s="8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2"/>
      <c r="F403" s="8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2"/>
      <c r="F404" s="8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2"/>
      <c r="F405" s="8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2"/>
      <c r="F406" s="8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2"/>
      <c r="F407" s="8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2"/>
      <c r="F408" s="8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2"/>
      <c r="F409" s="8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2"/>
      <c r="F410" s="8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2"/>
      <c r="F411" s="8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2"/>
      <c r="F412" s="8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2"/>
      <c r="F413" s="8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2"/>
      <c r="F414" s="8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2"/>
      <c r="F415" s="8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2"/>
      <c r="F416" s="8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2"/>
      <c r="F417" s="8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2"/>
      <c r="F418" s="8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2"/>
      <c r="F419" s="8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2"/>
      <c r="F420" s="8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2"/>
      <c r="F421" s="8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2"/>
      <c r="F422" s="8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2"/>
      <c r="F423" s="8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2"/>
      <c r="F424" s="8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2"/>
      <c r="F425" s="8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2"/>
      <c r="F426" s="8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2"/>
      <c r="F427" s="8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2"/>
      <c r="F428" s="8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2"/>
      <c r="F429" s="8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2"/>
      <c r="F430" s="8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8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8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8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8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8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8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8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8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8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8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8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8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8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8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8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8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8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2"/>
      <c r="F448" s="8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2"/>
      <c r="F449" s="8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2"/>
      <c r="F450" s="8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2"/>
      <c r="F451" s="8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2"/>
      <c r="F452" s="8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2"/>
      <c r="F453" s="8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2"/>
      <c r="F454" s="8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2"/>
      <c r="F455" s="8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2"/>
      <c r="F456" s="8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s="2"/>
      <c r="D457" s="2"/>
      <c r="E457" s="2"/>
      <c r="F457" s="8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s="2"/>
      <c r="D458" s="2"/>
      <c r="E458" s="2"/>
      <c r="F458" s="8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s="2"/>
      <c r="D459" s="2"/>
      <c r="E459" s="2"/>
      <c r="F459" s="8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s="2"/>
      <c r="D460" s="2"/>
      <c r="E460" s="2"/>
      <c r="F460" s="8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s="2"/>
      <c r="D461" s="2"/>
      <c r="E461" s="2"/>
      <c r="F461" s="8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s="2"/>
      <c r="D462" s="2"/>
      <c r="E462" s="2"/>
      <c r="F462" s="8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s="2"/>
      <c r="D463" s="2"/>
      <c r="E463" s="2"/>
      <c r="F463" s="8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s="2"/>
      <c r="D464" s="2"/>
      <c r="E464" s="2"/>
      <c r="F464" s="8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s="2"/>
      <c r="D465" s="2"/>
      <c r="E465" s="2"/>
      <c r="F465" s="8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s="2"/>
      <c r="D466" s="2"/>
      <c r="E466" s="2"/>
      <c r="F466" s="8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s="2"/>
      <c r="D467" s="2"/>
      <c r="E467" s="2"/>
      <c r="F467" s="8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s="2"/>
      <c r="D468" s="2"/>
      <c r="E468" s="2"/>
      <c r="F468" s="8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s="2"/>
      <c r="D469" s="2"/>
      <c r="E469" s="2"/>
      <c r="F469" s="8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s="2"/>
      <c r="D470" s="2"/>
      <c r="E470" s="2"/>
      <c r="F470" s="8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s="2"/>
      <c r="D471" s="2"/>
      <c r="E471" s="2"/>
      <c r="F471" s="8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s="2"/>
      <c r="D472" s="2"/>
      <c r="E472" s="2"/>
      <c r="F472" s="8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s="2"/>
      <c r="D473" s="2"/>
      <c r="E473" s="2"/>
      <c r="F473" s="8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s="2"/>
      <c r="D474" s="2"/>
      <c r="E474" s="2"/>
      <c r="F474" s="8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s="2"/>
      <c r="D475" s="2"/>
      <c r="E475" s="2"/>
      <c r="F475" s="8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s="2"/>
      <c r="D476" s="2"/>
      <c r="E476" s="2"/>
      <c r="F476" s="8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s="2"/>
      <c r="D477" s="2"/>
      <c r="E477" s="2"/>
      <c r="F477" s="8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s="2"/>
      <c r="D478" s="2"/>
      <c r="E478" s="2"/>
      <c r="F478" s="8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s="2"/>
      <c r="D479" s="2"/>
      <c r="E479" s="2"/>
      <c r="F479" s="8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s="2"/>
      <c r="D480" s="2"/>
      <c r="E480" s="2"/>
      <c r="F480" s="8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s="2"/>
      <c r="D481" s="2"/>
      <c r="E481" s="2"/>
      <c r="F481" s="8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s="2"/>
      <c r="D482" s="2"/>
      <c r="E482" s="2"/>
      <c r="F482" s="8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s="2"/>
      <c r="D483" s="2"/>
      <c r="E483" s="2"/>
      <c r="F483" s="8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s="2"/>
      <c r="D484" s="2"/>
      <c r="E484" s="2"/>
      <c r="F484" s="8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s="2"/>
      <c r="D485" s="2"/>
      <c r="E485" s="2"/>
      <c r="F485" s="8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s="2"/>
      <c r="D486" s="2"/>
      <c r="E486" s="2"/>
      <c r="F486" s="8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s="2"/>
      <c r="D487" s="2"/>
      <c r="E487" s="2"/>
      <c r="F487" s="8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s="2"/>
      <c r="D488" s="2"/>
      <c r="E488" s="2"/>
      <c r="F488" s="8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s="2"/>
      <c r="D489" s="2"/>
      <c r="E489" s="2"/>
      <c r="F489" s="8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s="2"/>
      <c r="D490" s="2"/>
      <c r="E490" s="2"/>
      <c r="F490" s="8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s="2"/>
      <c r="D491" s="2"/>
      <c r="E491" s="2"/>
      <c r="F491" s="8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s="2"/>
      <c r="D492" s="2"/>
      <c r="E492" s="2"/>
      <c r="F492" s="8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s="2"/>
      <c r="D493" s="2"/>
      <c r="E493" s="2"/>
      <c r="F493" s="8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s="2"/>
      <c r="D494" s="2"/>
      <c r="E494" s="2"/>
      <c r="F494" s="8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s="2"/>
      <c r="D495" s="2"/>
      <c r="E495" s="2"/>
      <c r="F495" s="8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s="2"/>
      <c r="D496" s="2"/>
      <c r="E496" s="2"/>
      <c r="F496" s="8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s="2"/>
      <c r="D497" s="2"/>
      <c r="E497" s="2"/>
      <c r="F497" s="8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s="2"/>
      <c r="D498" s="2"/>
      <c r="E498" s="2"/>
      <c r="F498" s="8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s="2"/>
      <c r="D499" s="2"/>
      <c r="E499" s="2"/>
      <c r="F499" s="8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s="2"/>
      <c r="D500" s="2"/>
      <c r="E500" s="2"/>
      <c r="F500" s="8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s="2"/>
      <c r="D501" s="2"/>
      <c r="E501" s="2"/>
      <c r="F501" s="8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s="2"/>
      <c r="D502" s="2"/>
      <c r="E502" s="2"/>
      <c r="F502" s="8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s="2"/>
      <c r="D503" s="2"/>
      <c r="E503" s="2"/>
      <c r="F503" s="8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s="2"/>
      <c r="D504" s="2"/>
      <c r="E504" s="2"/>
      <c r="F504" s="8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s="2"/>
      <c r="D505" s="2"/>
      <c r="E505" s="2"/>
      <c r="F505" s="8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s="2"/>
      <c r="D506" s="2"/>
      <c r="E506" s="2"/>
      <c r="F506" s="8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s="2"/>
      <c r="D507" s="2"/>
      <c r="E507" s="2"/>
      <c r="F507" s="8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s="2"/>
      <c r="D508" s="2"/>
      <c r="E508" s="2"/>
      <c r="F508" s="8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s="2"/>
      <c r="D509" s="2"/>
      <c r="E509" s="2"/>
      <c r="F509" s="8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s="2"/>
      <c r="D510" s="2"/>
      <c r="E510" s="2"/>
      <c r="F510" s="8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s="2"/>
      <c r="D511" s="2"/>
      <c r="E511" s="2"/>
      <c r="F511" s="8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s="2"/>
      <c r="D512" s="2"/>
      <c r="E512" s="2"/>
      <c r="F512" s="8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s="2"/>
      <c r="D513" s="2"/>
      <c r="E513" s="2"/>
      <c r="F513" s="8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s="2"/>
      <c r="D514" s="2"/>
      <c r="E514" s="2"/>
      <c r="F514" s="8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s="2"/>
      <c r="D515" s="2"/>
      <c r="E515" s="2"/>
      <c r="F515" s="8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s="2"/>
      <c r="D516" s="2"/>
      <c r="E516" s="2"/>
      <c r="F516" s="8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s="2"/>
      <c r="D517" s="2"/>
      <c r="E517" s="2"/>
      <c r="F517" s="8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s="2"/>
      <c r="D518" s="2"/>
      <c r="E518" s="2"/>
      <c r="F518" s="8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s="2"/>
      <c r="D519" s="2"/>
      <c r="E519" s="2"/>
      <c r="F519" s="8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s="2"/>
      <c r="D520" s="2"/>
      <c r="E520" s="2"/>
      <c r="F520" s="8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s="2"/>
      <c r="D521" s="2"/>
      <c r="E521" s="2"/>
      <c r="F521" s="8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s="2"/>
      <c r="D522" s="2"/>
      <c r="E522" s="2"/>
      <c r="F522" s="8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s="2"/>
      <c r="D523" s="2"/>
      <c r="E523" s="2"/>
      <c r="F523" s="8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s="2"/>
      <c r="D524" s="2"/>
      <c r="E524" s="2"/>
      <c r="F524" s="8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s="2"/>
      <c r="D525" s="2"/>
      <c r="E525" s="2"/>
      <c r="F525" s="8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s="2"/>
      <c r="D526" s="2"/>
      <c r="E526" s="2"/>
      <c r="F526" s="8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s="2"/>
      <c r="D527" s="2"/>
      <c r="E527" s="2"/>
      <c r="F527" s="8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s="2"/>
      <c r="D528" s="2"/>
      <c r="E528" s="2"/>
      <c r="F528" s="8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s="2"/>
      <c r="D529" s="2"/>
      <c r="E529" s="2"/>
      <c r="F529" s="8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s="2"/>
      <c r="D530" s="2"/>
      <c r="E530" s="2"/>
      <c r="F530" s="8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s="2"/>
      <c r="D531" s="2"/>
      <c r="E531" s="2"/>
      <c r="F531" s="8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s="2"/>
      <c r="D532" s="2"/>
      <c r="E532" s="2"/>
      <c r="F532" s="8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s="2"/>
      <c r="D533" s="2"/>
      <c r="E533" s="2"/>
      <c r="F533" s="8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s="2"/>
      <c r="D534" s="2"/>
      <c r="E534" s="2"/>
      <c r="F534" s="8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s="2"/>
      <c r="D535" s="2"/>
      <c r="E535" s="2"/>
      <c r="F535" s="8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s="2"/>
      <c r="D536" s="2"/>
      <c r="E536" s="2"/>
      <c r="F536" s="8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s="2"/>
      <c r="D537" s="2"/>
      <c r="E537" s="2"/>
      <c r="F537" s="8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s="2"/>
      <c r="D538" s="2"/>
      <c r="E538" s="2"/>
      <c r="F538" s="8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s="2"/>
      <c r="D539" s="2"/>
      <c r="E539" s="2"/>
      <c r="F539" s="8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s="2"/>
      <c r="D540" s="2"/>
      <c r="E540" s="2"/>
      <c r="F540" s="8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s="2"/>
      <c r="D541" s="2"/>
      <c r="E541" s="2"/>
      <c r="F541" s="8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s="2"/>
      <c r="D542" s="2"/>
      <c r="E542" s="2"/>
      <c r="F542" s="8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s="2"/>
      <c r="D543" s="2"/>
      <c r="E543" s="2"/>
      <c r="F543" s="8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s="2"/>
      <c r="D544" s="2"/>
      <c r="E544" s="2"/>
      <c r="F544" s="8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s="2"/>
      <c r="D545" s="2"/>
      <c r="E545" s="2"/>
      <c r="F545" s="8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s="2"/>
      <c r="D546" s="2"/>
      <c r="E546" s="2"/>
      <c r="F546" s="8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s="2"/>
      <c r="D547" s="2"/>
      <c r="E547" s="2"/>
      <c r="F547" s="8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s="2"/>
      <c r="D548" s="2"/>
      <c r="E548" s="2"/>
      <c r="F548" s="8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s="2"/>
      <c r="D549" s="2"/>
      <c r="E549" s="2"/>
      <c r="F549" s="8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s="2"/>
      <c r="D550" s="2"/>
      <c r="E550" s="2"/>
      <c r="F550" s="8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s="2"/>
      <c r="D551" s="2"/>
      <c r="E551" s="2"/>
      <c r="F551" s="8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s="2"/>
      <c r="D552" s="2"/>
      <c r="E552" s="2"/>
      <c r="F552" s="8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s="2"/>
      <c r="D553" s="2"/>
      <c r="E553" s="2"/>
      <c r="F553" s="8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s="2"/>
      <c r="D554" s="2"/>
      <c r="E554" s="2"/>
      <c r="F554" s="8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s="2"/>
      <c r="D555" s="2"/>
      <c r="E555" s="2"/>
      <c r="F555" s="8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s="2"/>
      <c r="D556" s="2"/>
      <c r="E556" s="2"/>
      <c r="F556" s="8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s="2"/>
      <c r="D557" s="2"/>
      <c r="E557" s="2"/>
      <c r="F557" s="8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s="2"/>
      <c r="D558" s="2"/>
      <c r="E558" s="2"/>
      <c r="F558" s="8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s="2"/>
      <c r="D559" s="2"/>
      <c r="E559" s="2"/>
      <c r="F559" s="8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s="2"/>
      <c r="D560" s="2"/>
      <c r="E560" s="2"/>
      <c r="F560" s="8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s="2"/>
      <c r="D561" s="2"/>
      <c r="E561" s="2"/>
      <c r="F561" s="8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s="2"/>
      <c r="D562" s="2"/>
      <c r="E562" s="2"/>
      <c r="F562" s="8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s="2"/>
      <c r="D563" s="2"/>
      <c r="E563" s="2"/>
      <c r="F563" s="8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s="2"/>
      <c r="D564" s="2"/>
      <c r="E564" s="2"/>
      <c r="F564" s="8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s="2"/>
      <c r="D565" s="2"/>
      <c r="E565" s="2"/>
      <c r="F565" s="8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s="2"/>
      <c r="D566" s="2"/>
      <c r="E566" s="2"/>
      <c r="F566" s="8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s="2"/>
      <c r="D567" s="2"/>
      <c r="E567" s="2"/>
      <c r="F567" s="8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s="2"/>
      <c r="D568" s="2"/>
      <c r="E568" s="2"/>
      <c r="F568" s="8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s="2"/>
      <c r="D569" s="2"/>
      <c r="E569" s="2"/>
      <c r="F569" s="8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s="2"/>
      <c r="D570" s="2"/>
      <c r="E570" s="2"/>
      <c r="F570" s="8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s="2"/>
      <c r="D571" s="2"/>
      <c r="E571" s="2"/>
      <c r="F571" s="8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s="2"/>
      <c r="D572" s="2"/>
      <c r="E572" s="2"/>
      <c r="F572" s="8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s="2"/>
      <c r="D573" s="2"/>
      <c r="E573" s="2"/>
      <c r="F573" s="8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s="2"/>
      <c r="D574" s="2"/>
      <c r="E574" s="2"/>
      <c r="F574" s="8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s="2"/>
      <c r="D575" s="2"/>
      <c r="E575" s="2"/>
      <c r="F575" s="8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s="2"/>
      <c r="D576" s="2"/>
      <c r="E576" s="2"/>
      <c r="F576" s="8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s="2"/>
      <c r="D577" s="2"/>
      <c r="E577" s="2"/>
      <c r="F577" s="8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s="2"/>
      <c r="D578" s="2"/>
      <c r="E578" s="2"/>
      <c r="F578" s="8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s="2"/>
      <c r="D579" s="2"/>
      <c r="E579" s="2"/>
      <c r="F579" s="8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s="2"/>
      <c r="D580" s="2"/>
      <c r="E580" s="2"/>
      <c r="F580" s="8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s="2"/>
      <c r="D581" s="2"/>
      <c r="E581" s="2"/>
      <c r="F581" s="8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s="2"/>
      <c r="D582" s="2"/>
      <c r="E582" s="2"/>
      <c r="F582" s="8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s="2"/>
      <c r="D583" s="2"/>
      <c r="E583" s="2"/>
      <c r="F583" s="8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s="2"/>
      <c r="D584" s="2"/>
      <c r="E584" s="2"/>
      <c r="F584" s="8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s="2"/>
      <c r="D585" s="2"/>
      <c r="E585" s="2"/>
      <c r="F585" s="8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s="2"/>
      <c r="D586" s="2"/>
      <c r="E586" s="2"/>
      <c r="F586" s="8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s="2"/>
      <c r="D587" s="2"/>
      <c r="E587" s="2"/>
      <c r="F587" s="8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s="2"/>
      <c r="D588" s="2"/>
      <c r="E588" s="2"/>
      <c r="F588" s="8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s="2"/>
      <c r="D589" s="2"/>
      <c r="E589" s="2"/>
      <c r="F589" s="8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s="2"/>
      <c r="D590" s="2"/>
      <c r="E590" s="2"/>
      <c r="F590" s="8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s="2"/>
      <c r="D591" s="2"/>
      <c r="E591" s="2"/>
      <c r="F591" s="8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s="2"/>
      <c r="D592" s="2"/>
      <c r="E592" s="2"/>
      <c r="F592" s="8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s="2"/>
      <c r="D593" s="2"/>
      <c r="E593" s="2"/>
      <c r="F593" s="8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s="2"/>
      <c r="D594" s="2"/>
      <c r="E594" s="2"/>
      <c r="F594" s="8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s="2"/>
      <c r="D595" s="2"/>
      <c r="E595" s="2"/>
      <c r="F595" s="8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s="2"/>
      <c r="D596" s="2"/>
      <c r="E596" s="2"/>
      <c r="F596" s="8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s="2"/>
      <c r="D597" s="2"/>
      <c r="E597" s="2"/>
      <c r="F597" s="8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s="2"/>
      <c r="D598" s="2"/>
      <c r="E598" s="2"/>
      <c r="F598" s="8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s="2"/>
      <c r="D599" s="2"/>
      <c r="E599" s="2"/>
      <c r="F599" s="8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s="2"/>
      <c r="D600" s="2"/>
      <c r="E600" s="2"/>
      <c r="F600" s="8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s="2"/>
      <c r="D601" s="2"/>
      <c r="E601" s="2"/>
      <c r="F601" s="8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s="2"/>
      <c r="D602" s="2"/>
      <c r="E602" s="2"/>
      <c r="F602" s="8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s="2"/>
      <c r="D603" s="2"/>
      <c r="E603" s="2"/>
      <c r="F603" s="8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s="2"/>
      <c r="D604" s="2"/>
      <c r="E604" s="2"/>
      <c r="F604" s="8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s="2"/>
      <c r="D605" s="2"/>
      <c r="E605" s="2"/>
      <c r="F605" s="8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s="2"/>
      <c r="D606" s="2"/>
      <c r="E606" s="2"/>
      <c r="F606" s="8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s="2"/>
      <c r="D607" s="2"/>
      <c r="E607" s="2"/>
      <c r="F607" s="8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s="2"/>
      <c r="D608" s="2"/>
      <c r="E608" s="2"/>
      <c r="F608" s="8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s="2"/>
      <c r="D609" s="2"/>
      <c r="E609" s="2"/>
      <c r="F609" s="8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s="2"/>
      <c r="D610" s="2"/>
      <c r="E610" s="2"/>
      <c r="F610" s="8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s="2"/>
      <c r="D611" s="2"/>
      <c r="E611" s="2"/>
      <c r="F611" s="8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s="2"/>
      <c r="D612" s="2"/>
      <c r="E612" s="2"/>
      <c r="F612" s="8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s="2"/>
      <c r="D613" s="2"/>
      <c r="E613" s="2"/>
      <c r="F613" s="8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s="2"/>
      <c r="D614" s="2"/>
      <c r="E614" s="2"/>
      <c r="F614" s="8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s="2"/>
      <c r="D615" s="2"/>
      <c r="E615" s="2"/>
      <c r="F615" s="8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s="2"/>
      <c r="D616" s="2"/>
      <c r="E616" s="2"/>
      <c r="F616" s="8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s="2"/>
      <c r="D617" s="2"/>
      <c r="E617" s="2"/>
      <c r="F617" s="8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s="2"/>
      <c r="D618" s="2"/>
      <c r="E618" s="2"/>
      <c r="F618" s="8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s="2"/>
      <c r="D619" s="2"/>
      <c r="E619" s="2"/>
      <c r="F619" s="8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s="2"/>
      <c r="D620" s="2"/>
      <c r="E620" s="2"/>
      <c r="F620" s="8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s="2"/>
      <c r="D621" s="2"/>
      <c r="E621" s="2"/>
      <c r="F621" s="8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s="2"/>
      <c r="D622" s="2"/>
      <c r="E622" s="2"/>
      <c r="F622" s="8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s="2"/>
      <c r="D623" s="2"/>
      <c r="E623" s="2"/>
      <c r="F623" s="8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s="2"/>
      <c r="D624" s="2"/>
      <c r="E624" s="2"/>
      <c r="F624" s="8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s="2"/>
      <c r="D625" s="2"/>
      <c r="E625" s="2"/>
      <c r="F625" s="8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s="2"/>
      <c r="D626" s="2"/>
      <c r="E626" s="2"/>
      <c r="F626" s="8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s="2"/>
      <c r="D627" s="2"/>
      <c r="E627" s="2"/>
      <c r="F627" s="8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s="2"/>
      <c r="D628" s="2"/>
      <c r="E628" s="2"/>
      <c r="F628" s="8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s="2"/>
      <c r="D629" s="2"/>
      <c r="E629" s="2"/>
      <c r="F629" s="8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5">
      <c r="A630" s="2"/>
      <c r="B630" s="2"/>
      <c r="C630" s="2"/>
      <c r="D630" s="2"/>
      <c r="E630" s="2"/>
      <c r="F630" s="8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5">
      <c r="A631" s="2"/>
      <c r="B631" s="2"/>
      <c r="C631" s="2"/>
      <c r="D631" s="2"/>
      <c r="E631" s="2"/>
      <c r="F631" s="8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5">
      <c r="A632" s="2"/>
      <c r="B632" s="2"/>
      <c r="C632" s="2"/>
      <c r="D632" s="2"/>
      <c r="E632" s="2"/>
      <c r="F632" s="8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5">
      <c r="A633" s="2"/>
      <c r="B633" s="2"/>
      <c r="C633" s="2"/>
      <c r="D633" s="2"/>
      <c r="E633" s="2"/>
      <c r="F633" s="8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5">
      <c r="A634" s="2"/>
      <c r="B634" s="2"/>
      <c r="C634" s="2"/>
      <c r="D634" s="2"/>
      <c r="E634" s="2"/>
      <c r="F634" s="8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5">
      <c r="A635" s="2"/>
      <c r="B635" s="2"/>
      <c r="C635" s="2"/>
      <c r="D635" s="2"/>
      <c r="E635" s="2"/>
      <c r="F635" s="8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5">
      <c r="A636" s="2"/>
      <c r="B636" s="2"/>
      <c r="C636" s="2"/>
      <c r="D636" s="2"/>
      <c r="E636" s="2"/>
      <c r="F636" s="8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5">
      <c r="A637" s="2"/>
      <c r="B637" s="2"/>
      <c r="C637" s="2"/>
      <c r="D637" s="2"/>
      <c r="E637" s="2"/>
      <c r="F637" s="8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5">
      <c r="A638" s="2"/>
      <c r="B638" s="2"/>
      <c r="C638" s="2"/>
      <c r="D638" s="2"/>
      <c r="E638" s="2"/>
      <c r="F638" s="8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5">
      <c r="A639" s="2"/>
      <c r="B639" s="2"/>
      <c r="C639" s="2"/>
      <c r="D639" s="2"/>
      <c r="E639" s="2"/>
      <c r="F639" s="8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5">
      <c r="A640" s="2"/>
      <c r="B640" s="2"/>
      <c r="C640" s="2"/>
      <c r="D640" s="2"/>
      <c r="E640" s="2"/>
      <c r="F640" s="8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5">
      <c r="A641" s="2"/>
      <c r="B641" s="2"/>
      <c r="C641" s="2"/>
      <c r="D641" s="2"/>
      <c r="E641" s="2"/>
      <c r="F641" s="8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5">
      <c r="A642" s="2"/>
      <c r="B642" s="2"/>
      <c r="C642" s="2"/>
      <c r="D642" s="2"/>
      <c r="E642" s="2"/>
      <c r="F642" s="8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5">
      <c r="A643" s="2"/>
      <c r="B643" s="2"/>
      <c r="C643" s="2"/>
      <c r="D643" s="2"/>
      <c r="E643" s="2"/>
      <c r="F643" s="8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5">
      <c r="A644" s="2"/>
      <c r="B644" s="2"/>
      <c r="C644" s="2"/>
      <c r="D644" s="2"/>
      <c r="E644" s="2"/>
      <c r="F644" s="8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5">
      <c r="A645" s="2"/>
      <c r="B645" s="2"/>
      <c r="C645" s="2"/>
      <c r="D645" s="2"/>
      <c r="E645" s="2"/>
      <c r="F645" s="8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5">
      <c r="A646" s="2"/>
      <c r="B646" s="2"/>
      <c r="C646" s="2"/>
      <c r="D646" s="2"/>
      <c r="E646" s="2"/>
      <c r="F646" s="8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5">
      <c r="A647" s="2"/>
      <c r="B647" s="2"/>
      <c r="C647" s="2"/>
      <c r="D647" s="2"/>
      <c r="E647" s="2"/>
      <c r="F647" s="8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5">
      <c r="A648" s="2"/>
      <c r="B648" s="2"/>
      <c r="C648" s="2"/>
      <c r="D648" s="2"/>
      <c r="E648" s="2"/>
      <c r="F648" s="8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5">
      <c r="A649" s="2"/>
      <c r="B649" s="2"/>
      <c r="C649" s="2"/>
      <c r="D649" s="2"/>
      <c r="E649" s="2"/>
      <c r="F649" s="8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5">
      <c r="A650" s="2"/>
      <c r="B650" s="2"/>
      <c r="C650" s="2"/>
      <c r="D650" s="2"/>
      <c r="E650" s="2"/>
      <c r="F650" s="8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5">
      <c r="A651" s="2"/>
      <c r="B651" s="2"/>
      <c r="C651" s="2"/>
      <c r="D651" s="2"/>
      <c r="E651" s="2"/>
      <c r="F651" s="8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5">
      <c r="A652" s="2"/>
      <c r="B652" s="2"/>
      <c r="C652" s="2"/>
      <c r="D652" s="2"/>
      <c r="E652" s="2"/>
      <c r="F652" s="8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5">
      <c r="A653" s="2"/>
      <c r="B653" s="2"/>
      <c r="C653" s="2"/>
      <c r="D653" s="2"/>
      <c r="E653" s="2"/>
      <c r="F653" s="8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5">
      <c r="A654" s="2"/>
      <c r="B654" s="2"/>
      <c r="C654" s="2"/>
      <c r="D654" s="2"/>
      <c r="E654" s="2"/>
      <c r="F654" s="8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5">
      <c r="A655" s="2"/>
      <c r="B655" s="2"/>
      <c r="C655" s="2"/>
      <c r="D655" s="2"/>
      <c r="E655" s="2"/>
      <c r="F655" s="8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5">
      <c r="A656" s="2"/>
      <c r="B656" s="2"/>
      <c r="C656" s="2"/>
      <c r="D656" s="2"/>
      <c r="E656" s="2"/>
      <c r="F656" s="8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5">
      <c r="A657" s="2"/>
      <c r="B657" s="2"/>
      <c r="C657" s="2"/>
      <c r="D657" s="2"/>
      <c r="E657" s="2"/>
      <c r="F657" s="8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5">
      <c r="A658" s="2"/>
      <c r="B658" s="2"/>
      <c r="C658" s="2"/>
      <c r="D658" s="2"/>
      <c r="E658" s="2"/>
      <c r="F658" s="8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5">
      <c r="A659" s="2"/>
      <c r="B659" s="2"/>
      <c r="C659" s="2"/>
      <c r="D659" s="2"/>
      <c r="E659" s="2"/>
      <c r="F659" s="8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5">
      <c r="A660" s="2"/>
      <c r="B660" s="2"/>
      <c r="C660" s="2"/>
      <c r="D660" s="2"/>
      <c r="E660" s="2"/>
      <c r="F660" s="8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5">
      <c r="A661" s="2"/>
      <c r="B661" s="2"/>
      <c r="C661" s="2"/>
      <c r="D661" s="2"/>
      <c r="E661" s="2"/>
      <c r="F661" s="8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5">
      <c r="A662" s="2"/>
      <c r="B662" s="2"/>
      <c r="C662" s="2"/>
      <c r="D662" s="2"/>
      <c r="E662" s="2"/>
      <c r="F662" s="8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5">
      <c r="A663" s="2"/>
      <c r="B663" s="2"/>
      <c r="C663" s="2"/>
      <c r="D663" s="2"/>
      <c r="E663" s="2"/>
      <c r="F663" s="8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5">
      <c r="A664" s="2"/>
      <c r="B664" s="2"/>
      <c r="C664" s="2"/>
      <c r="D664" s="2"/>
      <c r="E664" s="2"/>
      <c r="F664" s="8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5">
      <c r="A665" s="2"/>
      <c r="B665" s="2"/>
      <c r="C665" s="2"/>
      <c r="D665" s="2"/>
      <c r="E665" s="2"/>
      <c r="F665" s="8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5">
      <c r="A666" s="2"/>
      <c r="B666" s="2"/>
      <c r="C666" s="2"/>
      <c r="D666" s="2"/>
      <c r="E666" s="2"/>
      <c r="F666" s="8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5">
      <c r="A667" s="2"/>
      <c r="B667" s="2"/>
      <c r="C667" s="2"/>
      <c r="D667" s="2"/>
      <c r="E667" s="2"/>
      <c r="F667" s="8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5">
      <c r="A668" s="2"/>
      <c r="B668" s="2"/>
      <c r="C668" s="2"/>
      <c r="D668" s="2"/>
      <c r="E668" s="2"/>
      <c r="F668" s="8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5">
      <c r="A669" s="2"/>
      <c r="B669" s="2"/>
      <c r="C669" s="2"/>
      <c r="D669" s="2"/>
      <c r="E669" s="2"/>
      <c r="F669" s="8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5">
      <c r="A670" s="2"/>
      <c r="B670" s="2"/>
      <c r="C670" s="2"/>
      <c r="D670" s="2"/>
      <c r="E670" s="2"/>
      <c r="F670" s="8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5">
      <c r="A671" s="2"/>
      <c r="B671" s="2"/>
      <c r="C671" s="2"/>
      <c r="D671" s="2"/>
      <c r="E671" s="2"/>
      <c r="F671" s="8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5">
      <c r="A672" s="2"/>
      <c r="B672" s="2"/>
      <c r="C672" s="2"/>
      <c r="D672" s="2"/>
      <c r="E672" s="2"/>
      <c r="F672" s="8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5">
      <c r="A673" s="2"/>
      <c r="B673" s="2"/>
      <c r="C673" s="2"/>
      <c r="D673" s="2"/>
      <c r="E673" s="2"/>
      <c r="F673" s="8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5">
      <c r="A674" s="2"/>
      <c r="B674" s="2"/>
      <c r="C674" s="2"/>
      <c r="D674" s="2"/>
      <c r="E674" s="2"/>
      <c r="F674" s="8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5">
      <c r="A675" s="2"/>
      <c r="B675" s="2"/>
      <c r="C675" s="2"/>
      <c r="D675" s="2"/>
      <c r="E675" s="2"/>
      <c r="F675" s="8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5">
      <c r="A676" s="2"/>
      <c r="B676" s="2"/>
      <c r="C676" s="2"/>
      <c r="D676" s="2"/>
      <c r="E676" s="2"/>
      <c r="F676" s="8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5">
      <c r="A677" s="2"/>
      <c r="B677" s="2"/>
      <c r="C677" s="2"/>
      <c r="D677" s="2"/>
      <c r="E677" s="2"/>
      <c r="F677" s="8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5">
      <c r="A678" s="2"/>
      <c r="B678" s="2"/>
      <c r="C678" s="2"/>
      <c r="D678" s="2"/>
      <c r="E678" s="2"/>
      <c r="F678" s="8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5">
      <c r="A679" s="2"/>
      <c r="B679" s="2"/>
      <c r="C679" s="2"/>
      <c r="D679" s="2"/>
      <c r="E679" s="2"/>
      <c r="F679" s="8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5">
      <c r="A680" s="2"/>
      <c r="B680" s="2"/>
      <c r="C680" s="2"/>
      <c r="D680" s="2"/>
      <c r="E680" s="2"/>
      <c r="F680" s="8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5">
      <c r="A681" s="2"/>
      <c r="B681" s="2"/>
      <c r="C681" s="2"/>
      <c r="D681" s="2"/>
      <c r="E681" s="2"/>
      <c r="F681" s="8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5">
      <c r="A682" s="2"/>
      <c r="B682" s="2"/>
      <c r="C682" s="2"/>
      <c r="D682" s="2"/>
      <c r="E682" s="2"/>
      <c r="F682" s="8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5">
      <c r="A683" s="2"/>
      <c r="B683" s="2"/>
      <c r="C683" s="2"/>
      <c r="D683" s="2"/>
      <c r="E683" s="2"/>
      <c r="F683" s="8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5">
      <c r="A684" s="2"/>
      <c r="B684" s="2"/>
      <c r="C684" s="2"/>
      <c r="D684" s="2"/>
      <c r="E684" s="2"/>
      <c r="F684" s="8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5">
      <c r="A685" s="2"/>
      <c r="B685" s="2"/>
      <c r="C685" s="2"/>
      <c r="D685" s="2"/>
      <c r="E685" s="2"/>
      <c r="F685" s="8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5">
      <c r="A686" s="2"/>
      <c r="B686" s="2"/>
      <c r="C686" s="2"/>
      <c r="D686" s="2"/>
      <c r="E686" s="2"/>
      <c r="F686" s="8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5">
      <c r="A687" s="2"/>
      <c r="B687" s="2"/>
      <c r="C687" s="2"/>
      <c r="D687" s="2"/>
      <c r="E687" s="2"/>
      <c r="F687" s="8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5">
      <c r="A688" s="2"/>
      <c r="B688" s="2"/>
      <c r="C688" s="2"/>
      <c r="D688" s="2"/>
      <c r="E688" s="2"/>
      <c r="F688" s="8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5">
      <c r="A689" s="2"/>
      <c r="B689" s="2"/>
      <c r="C689" s="2"/>
      <c r="D689" s="2"/>
      <c r="E689" s="2"/>
      <c r="F689" s="8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5">
      <c r="A690" s="2"/>
      <c r="B690" s="2"/>
      <c r="C690" s="2"/>
      <c r="D690" s="2"/>
      <c r="E690" s="2"/>
      <c r="F690" s="8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5">
      <c r="A691" s="2"/>
      <c r="B691" s="2"/>
      <c r="C691" s="2"/>
      <c r="D691" s="2"/>
      <c r="E691" s="2"/>
      <c r="F691" s="8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5">
      <c r="A692" s="2"/>
      <c r="B692" s="2"/>
      <c r="C692" s="2"/>
      <c r="D692" s="2"/>
      <c r="E692" s="2"/>
      <c r="F692" s="8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5">
      <c r="A693" s="2"/>
      <c r="B693" s="2"/>
      <c r="C693" s="2"/>
      <c r="D693" s="2"/>
      <c r="E693" s="2"/>
      <c r="F693" s="8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5">
      <c r="A694" s="2"/>
      <c r="B694" s="2"/>
      <c r="C694" s="2"/>
      <c r="D694" s="2"/>
      <c r="E694" s="2"/>
      <c r="F694" s="8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5">
      <c r="A695" s="2"/>
      <c r="B695" s="2"/>
      <c r="C695" s="2"/>
      <c r="D695" s="2"/>
      <c r="E695" s="2"/>
      <c r="F695" s="8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5">
      <c r="A696" s="2"/>
      <c r="B696" s="2"/>
      <c r="C696" s="2"/>
      <c r="D696" s="2"/>
      <c r="E696" s="2"/>
      <c r="F696" s="8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5">
      <c r="A697" s="2"/>
      <c r="B697" s="2"/>
      <c r="C697" s="2"/>
      <c r="D697" s="2"/>
      <c r="E697" s="2"/>
      <c r="F697" s="8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5">
      <c r="A698" s="2"/>
      <c r="B698" s="2"/>
      <c r="C698" s="2"/>
      <c r="D698" s="2"/>
      <c r="E698" s="2"/>
      <c r="F698" s="8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5">
      <c r="A699" s="2"/>
      <c r="B699" s="2"/>
      <c r="C699" s="2"/>
      <c r="D699" s="2"/>
      <c r="E699" s="2"/>
      <c r="F699" s="8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5">
      <c r="A700" s="2"/>
      <c r="B700" s="2"/>
      <c r="C700" s="2"/>
      <c r="D700" s="2"/>
      <c r="E700" s="2"/>
      <c r="F700" s="8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5">
      <c r="A701" s="2"/>
      <c r="B701" s="2"/>
      <c r="C701" s="2"/>
      <c r="D701" s="2"/>
      <c r="E701" s="2"/>
      <c r="F701" s="8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5">
      <c r="A702" s="2"/>
      <c r="B702" s="2"/>
      <c r="C702" s="2"/>
      <c r="D702" s="2"/>
      <c r="E702" s="2"/>
      <c r="F702" s="8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5">
      <c r="A703" s="2"/>
      <c r="B703" s="2"/>
      <c r="C703" s="2"/>
      <c r="D703" s="2"/>
      <c r="E703" s="2"/>
      <c r="F703" s="8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5">
      <c r="A704" s="2"/>
      <c r="B704" s="2"/>
      <c r="C704" s="2"/>
      <c r="D704" s="2"/>
      <c r="E704" s="2"/>
      <c r="F704" s="8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5">
      <c r="A705" s="2"/>
      <c r="B705" s="2"/>
      <c r="C705" s="2"/>
      <c r="D705" s="2"/>
      <c r="E705" s="2"/>
      <c r="F705" s="8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5">
      <c r="A706" s="2"/>
      <c r="B706" s="2"/>
      <c r="C706" s="2"/>
      <c r="D706" s="2"/>
      <c r="E706" s="2"/>
      <c r="F706" s="8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5">
      <c r="A707" s="2"/>
      <c r="B707" s="2"/>
      <c r="C707" s="2"/>
      <c r="D707" s="2"/>
      <c r="E707" s="2"/>
      <c r="F707" s="8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5">
      <c r="A708" s="2"/>
      <c r="B708" s="2"/>
      <c r="C708" s="2"/>
      <c r="D708" s="2"/>
      <c r="E708" s="2"/>
      <c r="F708" s="8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5">
      <c r="A709" s="2"/>
      <c r="B709" s="2"/>
      <c r="C709" s="2"/>
      <c r="D709" s="2"/>
      <c r="E709" s="2"/>
      <c r="F709" s="8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5">
      <c r="A710" s="2"/>
      <c r="B710" s="2"/>
      <c r="C710" s="2"/>
      <c r="D710" s="2"/>
      <c r="E710" s="2"/>
      <c r="F710" s="8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5">
      <c r="A711" s="2"/>
      <c r="B711" s="2"/>
      <c r="C711" s="2"/>
      <c r="D711" s="2"/>
      <c r="E711" s="2"/>
      <c r="F711" s="8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5">
      <c r="A712" s="2"/>
      <c r="B712" s="2"/>
      <c r="C712" s="2"/>
      <c r="D712" s="2"/>
      <c r="E712" s="2"/>
      <c r="F712" s="8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5">
      <c r="A713" s="2"/>
      <c r="B713" s="2"/>
      <c r="C713" s="2"/>
      <c r="D713" s="2"/>
      <c r="E713" s="2"/>
      <c r="F713" s="8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5">
      <c r="A714" s="2"/>
      <c r="B714" s="2"/>
      <c r="C714" s="2"/>
      <c r="D714" s="2"/>
      <c r="E714" s="2"/>
      <c r="F714" s="8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5">
      <c r="A715" s="2"/>
      <c r="B715" s="2"/>
      <c r="C715" s="2"/>
      <c r="D715" s="2"/>
      <c r="E715" s="2"/>
      <c r="F715" s="8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5">
      <c r="A716" s="2"/>
      <c r="B716" s="2"/>
      <c r="C716" s="2"/>
      <c r="D716" s="2"/>
      <c r="E716" s="2"/>
      <c r="F716" s="8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5">
      <c r="A717" s="2"/>
      <c r="B717" s="2"/>
      <c r="C717" s="2"/>
      <c r="D717" s="2"/>
      <c r="E717" s="2"/>
      <c r="F717" s="8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5">
      <c r="A718" s="2"/>
      <c r="B718" s="2"/>
      <c r="C718" s="2"/>
      <c r="D718" s="2"/>
      <c r="E718" s="2"/>
      <c r="F718" s="8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5">
      <c r="A719" s="2"/>
      <c r="B719" s="2"/>
      <c r="C719" s="2"/>
      <c r="D719" s="2"/>
      <c r="E719" s="2"/>
      <c r="F719" s="8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5">
      <c r="A720" s="2"/>
      <c r="B720" s="2"/>
      <c r="C720" s="2"/>
      <c r="D720" s="2"/>
      <c r="E720" s="2"/>
      <c r="F720" s="8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5">
      <c r="A721" s="2"/>
      <c r="B721" s="2"/>
      <c r="C721" s="2"/>
      <c r="D721" s="2"/>
      <c r="E721" s="2"/>
      <c r="F721" s="8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5">
      <c r="A722" s="2"/>
      <c r="B722" s="2"/>
      <c r="C722" s="2"/>
      <c r="D722" s="2"/>
      <c r="E722" s="2"/>
      <c r="F722" s="8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5">
      <c r="A723" s="2"/>
      <c r="B723" s="2"/>
      <c r="C723" s="2"/>
      <c r="D723" s="2"/>
      <c r="E723" s="2"/>
      <c r="F723" s="8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5">
      <c r="A724" s="2"/>
      <c r="B724" s="2"/>
      <c r="C724" s="2"/>
      <c r="D724" s="2"/>
      <c r="E724" s="2"/>
      <c r="F724" s="8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5">
      <c r="A725" s="2"/>
      <c r="B725" s="2"/>
      <c r="C725" s="2"/>
      <c r="D725" s="2"/>
      <c r="E725" s="2"/>
      <c r="F725" s="8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5">
      <c r="A726" s="2"/>
      <c r="B726" s="2"/>
      <c r="C726" s="2"/>
      <c r="D726" s="2"/>
      <c r="E726" s="2"/>
      <c r="F726" s="8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5">
      <c r="A727" s="2"/>
      <c r="B727" s="2"/>
      <c r="C727" s="2"/>
      <c r="D727" s="2"/>
      <c r="E727" s="2"/>
      <c r="F727" s="8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5">
      <c r="A728" s="2"/>
      <c r="B728" s="2"/>
      <c r="C728" s="2"/>
      <c r="D728" s="2"/>
      <c r="E728" s="2"/>
      <c r="F728" s="8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5">
      <c r="A729" s="2"/>
      <c r="B729" s="2"/>
      <c r="C729" s="2"/>
      <c r="D729" s="2"/>
      <c r="E729" s="2"/>
      <c r="F729" s="8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5">
      <c r="A730" s="2"/>
      <c r="B730" s="2"/>
      <c r="C730" s="2"/>
      <c r="D730" s="2"/>
      <c r="E730" s="2"/>
      <c r="F730" s="8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5">
      <c r="A731" s="2"/>
      <c r="B731" s="2"/>
      <c r="C731" s="2"/>
      <c r="D731" s="2"/>
      <c r="E731" s="2"/>
      <c r="F731" s="8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5">
      <c r="A732" s="2"/>
      <c r="B732" s="2"/>
      <c r="C732" s="2"/>
      <c r="D732" s="2"/>
      <c r="E732" s="2"/>
      <c r="F732" s="8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5">
      <c r="A733" s="2"/>
      <c r="B733" s="2"/>
      <c r="C733" s="2"/>
      <c r="D733" s="2"/>
      <c r="E733" s="2"/>
      <c r="F733" s="8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5">
      <c r="A734" s="2"/>
      <c r="B734" s="2"/>
      <c r="C734" s="2"/>
      <c r="D734" s="2"/>
      <c r="E734" s="2"/>
      <c r="F734" s="8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5">
      <c r="A735" s="2"/>
      <c r="B735" s="2"/>
      <c r="C735" s="2"/>
      <c r="D735" s="2"/>
      <c r="E735" s="2"/>
      <c r="F735" s="8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5">
      <c r="A736" s="2"/>
      <c r="B736" s="2"/>
      <c r="C736" s="2"/>
      <c r="D736" s="2"/>
      <c r="E736" s="2"/>
      <c r="F736" s="8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5">
      <c r="A737" s="2"/>
      <c r="B737" s="2"/>
      <c r="C737" s="2"/>
      <c r="D737" s="2"/>
      <c r="E737" s="2"/>
      <c r="F737" s="8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5">
      <c r="A738" s="2"/>
      <c r="B738" s="2"/>
      <c r="C738" s="2"/>
      <c r="D738" s="2"/>
      <c r="E738" s="2"/>
      <c r="F738" s="8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5">
      <c r="A739" s="2"/>
      <c r="B739" s="2"/>
      <c r="C739" s="2"/>
      <c r="D739" s="2"/>
      <c r="E739" s="2"/>
      <c r="F739" s="8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5">
      <c r="A740" s="2"/>
      <c r="B740" s="2"/>
      <c r="C740" s="2"/>
      <c r="D740" s="2"/>
      <c r="E740" s="2"/>
      <c r="F740" s="8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5">
      <c r="A741" s="2"/>
      <c r="B741" s="2"/>
      <c r="C741" s="2"/>
      <c r="D741" s="2"/>
      <c r="E741" s="2"/>
      <c r="F741" s="8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5">
      <c r="A742" s="2"/>
      <c r="B742" s="2"/>
      <c r="C742" s="2"/>
      <c r="D742" s="2"/>
      <c r="E742" s="2"/>
      <c r="F742" s="8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5">
      <c r="A743" s="2"/>
      <c r="B743" s="2"/>
      <c r="C743" s="2"/>
      <c r="D743" s="2"/>
      <c r="E743" s="2"/>
      <c r="F743" s="8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5">
      <c r="A744" s="2"/>
      <c r="B744" s="2"/>
      <c r="C744" s="2"/>
      <c r="D744" s="2"/>
      <c r="E744" s="2"/>
      <c r="F744" s="8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5">
      <c r="A745" s="2"/>
      <c r="B745" s="2"/>
      <c r="C745" s="2"/>
      <c r="D745" s="2"/>
      <c r="E745" s="2"/>
      <c r="F745" s="8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5">
      <c r="A746" s="2"/>
      <c r="B746" s="2"/>
      <c r="C746" s="2"/>
      <c r="D746" s="2"/>
      <c r="E746" s="2"/>
      <c r="F746" s="8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5">
      <c r="A747" s="2"/>
      <c r="B747" s="2"/>
      <c r="C747" s="2"/>
      <c r="D747" s="2"/>
      <c r="E747" s="2"/>
      <c r="F747" s="8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5">
      <c r="A748" s="2"/>
      <c r="B748" s="2"/>
      <c r="C748" s="2"/>
      <c r="D748" s="2"/>
      <c r="E748" s="2"/>
      <c r="F748" s="8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5">
      <c r="A749" s="2"/>
      <c r="B749" s="2"/>
      <c r="C749" s="2"/>
      <c r="D749" s="2"/>
      <c r="E749" s="2"/>
      <c r="F749" s="8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5">
      <c r="A750" s="2"/>
      <c r="B750" s="2"/>
      <c r="C750" s="2"/>
      <c r="D750" s="2"/>
      <c r="E750" s="2"/>
      <c r="F750" s="8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5">
      <c r="A751" s="2"/>
      <c r="B751" s="2"/>
      <c r="C751" s="2"/>
      <c r="D751" s="2"/>
      <c r="E751" s="2"/>
      <c r="F751" s="8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5">
      <c r="A752" s="2"/>
      <c r="B752" s="2"/>
      <c r="C752" s="2"/>
      <c r="D752" s="2"/>
      <c r="E752" s="2"/>
      <c r="F752" s="8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5">
      <c r="A753" s="2"/>
      <c r="B753" s="2"/>
      <c r="C753" s="2"/>
      <c r="D753" s="2"/>
      <c r="E753" s="2"/>
      <c r="F753" s="8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5">
      <c r="A754" s="2"/>
      <c r="B754" s="2"/>
      <c r="C754" s="2"/>
      <c r="D754" s="2"/>
      <c r="E754" s="2"/>
      <c r="F754" s="8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5">
      <c r="A755" s="2"/>
      <c r="B755" s="2"/>
      <c r="C755" s="2"/>
      <c r="D755" s="2"/>
      <c r="E755" s="2"/>
      <c r="F755" s="8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5">
      <c r="A756" s="2"/>
      <c r="B756" s="2"/>
      <c r="C756" s="2"/>
      <c r="D756" s="2"/>
      <c r="E756" s="2"/>
      <c r="F756" s="8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5">
      <c r="A757" s="2"/>
      <c r="B757" s="2"/>
      <c r="C757" s="2"/>
      <c r="D757" s="2"/>
      <c r="E757" s="2"/>
      <c r="F757" s="8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5">
      <c r="A758" s="2"/>
      <c r="B758" s="2"/>
      <c r="C758" s="2"/>
      <c r="D758" s="2"/>
      <c r="E758" s="2"/>
      <c r="F758" s="8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5">
      <c r="A759" s="2"/>
      <c r="B759" s="2"/>
      <c r="C759" s="2"/>
      <c r="D759" s="2"/>
      <c r="E759" s="2"/>
      <c r="F759" s="8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5">
      <c r="A760" s="2"/>
      <c r="B760" s="2"/>
      <c r="C760" s="2"/>
      <c r="D760" s="2"/>
      <c r="E760" s="2"/>
      <c r="F760" s="8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5">
      <c r="A761" s="2"/>
      <c r="B761" s="2"/>
      <c r="C761" s="2"/>
      <c r="D761" s="2"/>
      <c r="E761" s="2"/>
      <c r="F761" s="8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5">
      <c r="A762" s="2"/>
      <c r="B762" s="2"/>
      <c r="C762" s="2"/>
      <c r="D762" s="2"/>
      <c r="E762" s="2"/>
      <c r="F762" s="8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5">
      <c r="A763" s="2"/>
      <c r="B763" s="2"/>
      <c r="C763" s="2"/>
      <c r="D763" s="2"/>
      <c r="E763" s="2"/>
      <c r="F763" s="8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5">
      <c r="A764" s="2"/>
      <c r="B764" s="2"/>
      <c r="C764" s="2"/>
      <c r="D764" s="2"/>
      <c r="E764" s="2"/>
      <c r="F764" s="8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5">
      <c r="A765" s="2"/>
      <c r="B765" s="2"/>
      <c r="C765" s="2"/>
      <c r="D765" s="2"/>
      <c r="E765" s="2"/>
      <c r="F765" s="8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5">
      <c r="A766" s="2"/>
      <c r="B766" s="2"/>
      <c r="C766" s="2"/>
      <c r="D766" s="2"/>
      <c r="E766" s="2"/>
      <c r="F766" s="8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5">
      <c r="A767" s="2"/>
      <c r="B767" s="2"/>
      <c r="C767" s="2"/>
      <c r="D767" s="2"/>
      <c r="E767" s="2"/>
      <c r="F767" s="8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5">
      <c r="A768" s="2"/>
      <c r="B768" s="2"/>
      <c r="C768" s="2"/>
      <c r="D768" s="2"/>
      <c r="E768" s="2"/>
      <c r="F768" s="8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5">
      <c r="A769" s="2"/>
      <c r="B769" s="2"/>
      <c r="C769" s="2"/>
      <c r="D769" s="2"/>
      <c r="E769" s="2"/>
      <c r="F769" s="8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5">
      <c r="A770" s="2"/>
      <c r="B770" s="2"/>
      <c r="C770" s="2"/>
      <c r="D770" s="2"/>
      <c r="E770" s="2"/>
      <c r="F770" s="8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5">
      <c r="A771" s="2"/>
      <c r="B771" s="2"/>
      <c r="C771" s="2"/>
      <c r="D771" s="2"/>
      <c r="E771" s="2"/>
      <c r="F771" s="8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5">
      <c r="A772" s="2"/>
      <c r="B772" s="2"/>
      <c r="C772" s="2"/>
      <c r="D772" s="2"/>
      <c r="E772" s="2"/>
      <c r="F772" s="8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5">
      <c r="A773" s="2"/>
      <c r="B773" s="2"/>
      <c r="C773" s="2"/>
      <c r="D773" s="2"/>
      <c r="E773" s="2"/>
      <c r="F773" s="8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5">
      <c r="A774" s="2"/>
      <c r="B774" s="2"/>
      <c r="C774" s="2"/>
      <c r="D774" s="2"/>
      <c r="E774" s="2"/>
      <c r="F774" s="8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5">
      <c r="A775" s="2"/>
      <c r="B775" s="2"/>
      <c r="C775" s="2"/>
      <c r="D775" s="2"/>
      <c r="E775" s="2"/>
      <c r="F775" s="8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5">
      <c r="A776" s="2"/>
      <c r="B776" s="2"/>
      <c r="C776" s="2"/>
      <c r="D776" s="2"/>
      <c r="E776" s="2"/>
      <c r="F776" s="8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5">
      <c r="A777" s="2"/>
      <c r="B777" s="2"/>
      <c r="C777" s="2"/>
      <c r="D777" s="2"/>
      <c r="E777" s="2"/>
      <c r="F777" s="8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5">
      <c r="A778" s="2"/>
      <c r="B778" s="2"/>
      <c r="C778" s="2"/>
      <c r="D778" s="2"/>
      <c r="E778" s="2"/>
      <c r="F778" s="8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5">
      <c r="A779" s="2"/>
      <c r="B779" s="2"/>
      <c r="C779" s="2"/>
      <c r="D779" s="2"/>
      <c r="E779" s="2"/>
      <c r="F779" s="8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5">
      <c r="A780" s="2"/>
      <c r="B780" s="2"/>
      <c r="C780" s="2"/>
      <c r="D780" s="2"/>
      <c r="E780" s="2"/>
      <c r="F780" s="8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5">
      <c r="A781" s="2"/>
      <c r="B781" s="2"/>
      <c r="C781" s="2"/>
      <c r="D781" s="2"/>
      <c r="E781" s="2"/>
      <c r="F781" s="8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5">
      <c r="A782" s="2"/>
      <c r="B782" s="2"/>
      <c r="C782" s="2"/>
      <c r="D782" s="2"/>
      <c r="E782" s="2"/>
      <c r="F782" s="8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5">
      <c r="A783" s="2"/>
      <c r="B783" s="2"/>
      <c r="C783" s="2"/>
      <c r="D783" s="2"/>
      <c r="E783" s="2"/>
      <c r="F783" s="8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5">
      <c r="A784" s="2"/>
      <c r="B784" s="2"/>
      <c r="C784" s="2"/>
      <c r="D784" s="2"/>
      <c r="E784" s="2"/>
      <c r="F784" s="8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5">
      <c r="A785" s="2"/>
      <c r="B785" s="2"/>
      <c r="C785" s="2"/>
      <c r="D785" s="2"/>
      <c r="E785" s="2"/>
      <c r="F785" s="8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5">
      <c r="A786" s="2"/>
      <c r="B786" s="2"/>
      <c r="C786" s="2"/>
      <c r="D786" s="2"/>
      <c r="E786" s="2"/>
      <c r="F786" s="8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5">
      <c r="A787" s="2"/>
      <c r="B787" s="2"/>
      <c r="C787" s="2"/>
      <c r="D787" s="2"/>
      <c r="E787" s="2"/>
      <c r="F787" s="8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5">
      <c r="A788" s="2"/>
      <c r="B788" s="2"/>
      <c r="C788" s="2"/>
      <c r="D788" s="2"/>
      <c r="E788" s="2"/>
      <c r="F788" s="8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5">
      <c r="A789" s="2"/>
      <c r="B789" s="2"/>
      <c r="C789" s="2"/>
      <c r="D789" s="2"/>
      <c r="E789" s="2"/>
      <c r="F789" s="8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5">
      <c r="A790" s="2"/>
      <c r="B790" s="2"/>
      <c r="C790" s="2"/>
      <c r="D790" s="2"/>
      <c r="E790" s="2"/>
      <c r="F790" s="8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5">
      <c r="A791" s="2"/>
      <c r="B791" s="2"/>
      <c r="C791" s="2"/>
      <c r="D791" s="2"/>
      <c r="E791" s="2"/>
      <c r="F791" s="8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5">
      <c r="A792" s="2"/>
      <c r="B792" s="2"/>
      <c r="C792" s="2"/>
      <c r="D792" s="2"/>
      <c r="E792" s="2"/>
      <c r="F792" s="8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5">
      <c r="A793" s="2"/>
      <c r="B793" s="2"/>
      <c r="C793" s="2"/>
      <c r="D793" s="2"/>
      <c r="E793" s="2"/>
      <c r="F793" s="8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5">
      <c r="A794" s="2"/>
      <c r="B794" s="2"/>
      <c r="C794" s="2"/>
      <c r="D794" s="2"/>
      <c r="E794" s="2"/>
      <c r="F794" s="8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5">
      <c r="A795" s="2"/>
      <c r="B795" s="2"/>
      <c r="C795" s="2"/>
      <c r="D795" s="2"/>
      <c r="E795" s="2"/>
      <c r="F795" s="8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5">
      <c r="A796" s="2"/>
      <c r="B796" s="2"/>
      <c r="C796" s="2"/>
      <c r="D796" s="2"/>
      <c r="E796" s="2"/>
      <c r="F796" s="8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5">
      <c r="A797" s="2"/>
      <c r="B797" s="2"/>
      <c r="C797" s="2"/>
      <c r="D797" s="2"/>
      <c r="E797" s="2"/>
      <c r="F797" s="8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5">
      <c r="A798" s="2"/>
      <c r="B798" s="2"/>
      <c r="C798" s="2"/>
      <c r="D798" s="2"/>
      <c r="E798" s="2"/>
      <c r="F798" s="8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5">
      <c r="A799" s="2"/>
      <c r="B799" s="2"/>
      <c r="C799" s="2"/>
      <c r="D799" s="2"/>
      <c r="E799" s="2"/>
      <c r="F799" s="8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5">
      <c r="A800" s="2"/>
      <c r="B800" s="2"/>
      <c r="C800" s="2"/>
      <c r="D800" s="2"/>
      <c r="E800" s="2"/>
      <c r="F800" s="8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5">
      <c r="A801" s="2"/>
      <c r="B801" s="2"/>
      <c r="C801" s="2"/>
      <c r="D801" s="2"/>
      <c r="E801" s="2"/>
      <c r="F801" s="8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5">
      <c r="A802" s="2"/>
      <c r="B802" s="2"/>
      <c r="C802" s="2"/>
      <c r="D802" s="2"/>
      <c r="E802" s="2"/>
      <c r="F802" s="8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5">
      <c r="A803" s="2"/>
      <c r="B803" s="2"/>
      <c r="C803" s="2"/>
      <c r="D803" s="2"/>
      <c r="E803" s="2"/>
      <c r="F803" s="8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5">
      <c r="A804" s="2"/>
      <c r="B804" s="2"/>
      <c r="C804" s="2"/>
      <c r="D804" s="2"/>
      <c r="E804" s="2"/>
      <c r="F804" s="8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5">
      <c r="A805" s="2"/>
      <c r="B805" s="2"/>
      <c r="C805" s="2"/>
      <c r="D805" s="2"/>
      <c r="E805" s="2"/>
      <c r="F805" s="8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5">
      <c r="A806" s="2"/>
      <c r="B806" s="2"/>
      <c r="C806" s="2"/>
      <c r="D806" s="2"/>
      <c r="E806" s="2"/>
      <c r="F806" s="8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5">
      <c r="A807" s="2"/>
      <c r="B807" s="2"/>
      <c r="C807" s="2"/>
      <c r="D807" s="2"/>
      <c r="E807" s="2"/>
      <c r="F807" s="8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5">
      <c r="A808" s="2"/>
      <c r="B808" s="2"/>
      <c r="C808" s="2"/>
      <c r="D808" s="2"/>
      <c r="E808" s="2"/>
      <c r="F808" s="8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5">
      <c r="A809" s="2"/>
      <c r="B809" s="2"/>
      <c r="C809" s="2"/>
      <c r="D809" s="2"/>
      <c r="E809" s="2"/>
      <c r="F809" s="8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5">
      <c r="A810" s="2"/>
      <c r="B810" s="2"/>
      <c r="C810" s="2"/>
      <c r="D810" s="2"/>
      <c r="E810" s="2"/>
      <c r="F810" s="8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5">
      <c r="A811" s="2"/>
      <c r="B811" s="2"/>
      <c r="C811" s="2"/>
      <c r="D811" s="2"/>
      <c r="E811" s="2"/>
      <c r="F811" s="8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5">
      <c r="A812" s="2"/>
      <c r="B812" s="2"/>
      <c r="C812" s="2"/>
      <c r="D812" s="2"/>
      <c r="E812" s="2"/>
      <c r="F812" s="8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5">
      <c r="A813" s="2"/>
      <c r="B813" s="2"/>
      <c r="C813" s="2"/>
      <c r="D813" s="2"/>
      <c r="E813" s="2"/>
      <c r="F813" s="8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5">
      <c r="A814" s="2"/>
      <c r="B814" s="2"/>
      <c r="C814" s="2"/>
      <c r="D814" s="2"/>
      <c r="E814" s="2"/>
      <c r="F814" s="8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5">
      <c r="A815" s="2"/>
      <c r="B815" s="2"/>
      <c r="C815" s="2"/>
      <c r="D815" s="2"/>
      <c r="E815" s="2"/>
      <c r="F815" s="8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5">
      <c r="A816" s="2"/>
      <c r="B816" s="2"/>
      <c r="C816" s="2"/>
      <c r="D816" s="2"/>
      <c r="E816" s="2"/>
      <c r="F816" s="8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5">
      <c r="A817" s="2"/>
      <c r="B817" s="2"/>
      <c r="C817" s="2"/>
      <c r="D817" s="2"/>
      <c r="E817" s="2"/>
      <c r="F817" s="8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5">
      <c r="A818" s="2"/>
      <c r="B818" s="2"/>
      <c r="C818" s="2"/>
      <c r="D818" s="2"/>
      <c r="E818" s="2"/>
      <c r="F818" s="8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5">
      <c r="A819" s="2"/>
      <c r="B819" s="2"/>
      <c r="C819" s="2"/>
      <c r="D819" s="2"/>
      <c r="E819" s="2"/>
      <c r="F819" s="8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5">
      <c r="A820" s="2"/>
      <c r="B820" s="2"/>
      <c r="C820" s="2"/>
      <c r="D820" s="2"/>
      <c r="E820" s="2"/>
      <c r="F820" s="8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5">
      <c r="A821" s="2"/>
      <c r="B821" s="2"/>
      <c r="C821" s="2"/>
      <c r="D821" s="2"/>
      <c r="E821" s="2"/>
      <c r="F821" s="8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5">
      <c r="A822" s="2"/>
      <c r="B822" s="2"/>
      <c r="C822" s="2"/>
      <c r="D822" s="2"/>
      <c r="E822" s="2"/>
      <c r="F822" s="8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5">
      <c r="A823" s="2"/>
      <c r="B823" s="2"/>
      <c r="C823" s="2"/>
      <c r="D823" s="2"/>
      <c r="E823" s="2"/>
      <c r="F823" s="8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5">
      <c r="A824" s="2"/>
      <c r="B824" s="2"/>
      <c r="C824" s="2"/>
      <c r="D824" s="2"/>
      <c r="E824" s="2"/>
      <c r="F824" s="8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5">
      <c r="A825" s="2"/>
      <c r="B825" s="2"/>
      <c r="C825" s="2"/>
      <c r="D825" s="2"/>
      <c r="E825" s="2"/>
      <c r="F825" s="8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5">
      <c r="A826" s="2"/>
      <c r="B826" s="2"/>
      <c r="C826" s="2"/>
      <c r="D826" s="2"/>
      <c r="E826" s="2"/>
      <c r="F826" s="8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5">
      <c r="A827" s="2"/>
      <c r="B827" s="2"/>
      <c r="C827" s="2"/>
      <c r="D827" s="2"/>
      <c r="E827" s="2"/>
      <c r="F827" s="8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5">
      <c r="A828" s="2"/>
      <c r="B828" s="2"/>
      <c r="C828" s="2"/>
      <c r="D828" s="2"/>
      <c r="E828" s="2"/>
      <c r="F828" s="8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5">
      <c r="A829" s="2"/>
      <c r="B829" s="2"/>
      <c r="C829" s="2"/>
      <c r="D829" s="2"/>
      <c r="E829" s="2"/>
      <c r="F829" s="8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5">
      <c r="A830" s="2"/>
      <c r="B830" s="2"/>
      <c r="C830" s="2"/>
      <c r="D830" s="2"/>
      <c r="E830" s="2"/>
      <c r="F830" s="8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5">
      <c r="A831" s="2"/>
      <c r="B831" s="2"/>
      <c r="C831" s="2"/>
      <c r="D831" s="2"/>
      <c r="E831" s="2"/>
      <c r="F831" s="8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5">
      <c r="A832" s="2"/>
      <c r="B832" s="2"/>
      <c r="C832" s="2"/>
      <c r="D832" s="2"/>
      <c r="E832" s="2"/>
      <c r="F832" s="8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5">
      <c r="A833" s="2"/>
      <c r="B833" s="2"/>
      <c r="C833" s="2"/>
      <c r="D833" s="2"/>
      <c r="E833" s="2"/>
      <c r="F833" s="8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5">
      <c r="A834" s="2"/>
      <c r="B834" s="2"/>
      <c r="C834" s="2"/>
      <c r="D834" s="2"/>
      <c r="E834" s="2"/>
      <c r="F834" s="8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5">
      <c r="A835" s="2"/>
      <c r="B835" s="2"/>
      <c r="C835" s="2"/>
      <c r="D835" s="2"/>
      <c r="E835" s="2"/>
      <c r="F835" s="8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5">
      <c r="A836" s="2"/>
      <c r="B836" s="2"/>
      <c r="C836" s="2"/>
      <c r="D836" s="2"/>
      <c r="E836" s="2"/>
      <c r="F836" s="8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5">
      <c r="A837" s="2"/>
      <c r="B837" s="2"/>
      <c r="C837" s="2"/>
      <c r="D837" s="2"/>
      <c r="E837" s="2"/>
      <c r="F837" s="8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5">
      <c r="A838" s="2"/>
      <c r="B838" s="2"/>
      <c r="C838" s="2"/>
      <c r="D838" s="2"/>
      <c r="E838" s="2"/>
      <c r="F838" s="8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5">
      <c r="A839" s="2"/>
      <c r="B839" s="2"/>
      <c r="C839" s="2"/>
      <c r="D839" s="2"/>
      <c r="E839" s="2"/>
      <c r="F839" s="8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5">
      <c r="A840" s="2"/>
      <c r="B840" s="2"/>
      <c r="C840" s="2"/>
      <c r="D840" s="2"/>
      <c r="E840" s="2"/>
      <c r="F840" s="8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5">
      <c r="A841" s="2"/>
      <c r="B841" s="2"/>
      <c r="C841" s="2"/>
      <c r="D841" s="2"/>
      <c r="E841" s="2"/>
      <c r="F841" s="8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5">
      <c r="A842" s="2"/>
      <c r="B842" s="2"/>
      <c r="C842" s="2"/>
      <c r="D842" s="2"/>
      <c r="E842" s="2"/>
      <c r="F842" s="8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5">
      <c r="A843" s="2"/>
      <c r="B843" s="2"/>
      <c r="C843" s="2"/>
      <c r="D843" s="2"/>
      <c r="E843" s="2"/>
      <c r="F843" s="8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5">
      <c r="A844" s="2"/>
      <c r="B844" s="2"/>
      <c r="C844" s="2"/>
      <c r="D844" s="2"/>
      <c r="E844" s="2"/>
      <c r="F844" s="8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5">
      <c r="A845" s="2"/>
      <c r="B845" s="2"/>
      <c r="C845" s="2"/>
      <c r="D845" s="2"/>
      <c r="E845" s="2"/>
      <c r="F845" s="8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5">
      <c r="A846" s="2"/>
      <c r="B846" s="2"/>
      <c r="C846" s="2"/>
      <c r="D846" s="2"/>
      <c r="E846" s="2"/>
      <c r="F846" s="8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5">
      <c r="A847" s="2"/>
      <c r="B847" s="2"/>
      <c r="C847" s="2"/>
      <c r="D847" s="2"/>
      <c r="E847" s="2"/>
      <c r="F847" s="8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5">
      <c r="A848" s="2"/>
      <c r="B848" s="2"/>
      <c r="C848" s="2"/>
      <c r="D848" s="2"/>
      <c r="E848" s="2"/>
      <c r="F848" s="8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5">
      <c r="A849" s="2"/>
      <c r="B849" s="2"/>
      <c r="C849" s="2"/>
      <c r="D849" s="2"/>
      <c r="E849" s="2"/>
      <c r="F849" s="8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5">
      <c r="A850" s="2"/>
      <c r="B850" s="2"/>
      <c r="C850" s="2"/>
      <c r="D850" s="2"/>
      <c r="E850" s="2"/>
      <c r="F850" s="8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5">
      <c r="A851" s="2"/>
      <c r="B851" s="2"/>
      <c r="C851" s="2"/>
      <c r="D851" s="2"/>
      <c r="E851" s="2"/>
      <c r="F851" s="8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5">
      <c r="A852" s="2"/>
      <c r="B852" s="2"/>
      <c r="C852" s="2"/>
      <c r="D852" s="2"/>
      <c r="E852" s="2"/>
      <c r="F852" s="8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5">
      <c r="A853" s="2"/>
      <c r="B853" s="2"/>
      <c r="C853" s="2"/>
      <c r="D853" s="2"/>
      <c r="E853" s="2"/>
      <c r="F853" s="8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5">
      <c r="A854" s="2"/>
      <c r="B854" s="2"/>
      <c r="C854" s="2"/>
      <c r="D854" s="2"/>
      <c r="E854" s="2"/>
      <c r="F854" s="8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5">
      <c r="A855" s="2"/>
      <c r="B855" s="2"/>
      <c r="C855" s="2"/>
      <c r="D855" s="2"/>
      <c r="E855" s="2"/>
      <c r="F855" s="8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5">
      <c r="A856" s="2"/>
      <c r="B856" s="2"/>
      <c r="C856" s="2"/>
      <c r="D856" s="2"/>
      <c r="E856" s="2"/>
      <c r="F856" s="8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5">
      <c r="A857" s="2"/>
      <c r="B857" s="2"/>
      <c r="C857" s="2"/>
      <c r="D857" s="2"/>
      <c r="E857" s="2"/>
      <c r="F857" s="8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5">
      <c r="A858" s="2"/>
      <c r="B858" s="2"/>
      <c r="C858" s="2"/>
      <c r="D858" s="2"/>
      <c r="E858" s="2"/>
      <c r="F858" s="8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5">
      <c r="A859" s="2"/>
      <c r="B859" s="2"/>
      <c r="C859" s="2"/>
      <c r="D859" s="2"/>
      <c r="E859" s="2"/>
      <c r="F859" s="8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5">
      <c r="A860" s="2"/>
      <c r="B860" s="2"/>
      <c r="C860" s="2"/>
      <c r="D860" s="2"/>
      <c r="E860" s="2"/>
      <c r="F860" s="8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5">
      <c r="A861" s="2"/>
      <c r="B861" s="2"/>
      <c r="C861" s="2"/>
      <c r="D861" s="2"/>
      <c r="E861" s="2"/>
      <c r="F861" s="8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5">
      <c r="A862" s="2"/>
      <c r="B862" s="2"/>
      <c r="C862" s="2"/>
      <c r="D862" s="2"/>
      <c r="E862" s="2"/>
      <c r="F862" s="8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5">
      <c r="A863" s="2"/>
      <c r="B863" s="2"/>
      <c r="C863" s="2"/>
      <c r="D863" s="2"/>
      <c r="E863" s="2"/>
      <c r="F863" s="8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5">
      <c r="A864" s="2"/>
      <c r="B864" s="2"/>
      <c r="C864" s="2"/>
      <c r="D864" s="2"/>
      <c r="E864" s="2"/>
      <c r="F864" s="8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5">
      <c r="A865" s="2"/>
      <c r="B865" s="2"/>
      <c r="C865" s="2"/>
      <c r="D865" s="2"/>
      <c r="E865" s="2"/>
      <c r="F865" s="8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5">
      <c r="A866" s="2"/>
      <c r="B866" s="2"/>
      <c r="C866" s="2"/>
      <c r="D866" s="2"/>
      <c r="E866" s="2"/>
      <c r="F866" s="8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5">
      <c r="A867" s="2"/>
      <c r="B867" s="2"/>
      <c r="C867" s="2"/>
      <c r="D867" s="2"/>
      <c r="E867" s="2"/>
      <c r="F867" s="8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5">
      <c r="A868" s="2"/>
      <c r="B868" s="2"/>
      <c r="C868" s="2"/>
      <c r="D868" s="2"/>
      <c r="E868" s="2"/>
      <c r="F868" s="8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5">
      <c r="A869" s="2"/>
      <c r="B869" s="2"/>
      <c r="C869" s="2"/>
      <c r="D869" s="2"/>
      <c r="E869" s="2"/>
      <c r="F869" s="8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5">
      <c r="A870" s="2"/>
      <c r="B870" s="2"/>
      <c r="C870" s="2"/>
      <c r="D870" s="2"/>
      <c r="E870" s="2"/>
      <c r="F870" s="8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5">
      <c r="A871" s="2"/>
      <c r="B871" s="2"/>
      <c r="C871" s="2"/>
      <c r="D871" s="2"/>
      <c r="E871" s="2"/>
      <c r="F871" s="8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5">
      <c r="A872" s="2"/>
      <c r="B872" s="2"/>
      <c r="C872" s="2"/>
      <c r="D872" s="2"/>
      <c r="E872" s="2"/>
      <c r="F872" s="8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5">
      <c r="A873" s="2"/>
      <c r="B873" s="2"/>
      <c r="C873" s="2"/>
      <c r="D873" s="2"/>
      <c r="E873" s="2"/>
      <c r="F873" s="8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5">
      <c r="A874" s="2"/>
      <c r="B874" s="2"/>
      <c r="C874" s="2"/>
      <c r="D874" s="2"/>
      <c r="E874" s="2"/>
      <c r="F874" s="8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5">
      <c r="A875" s="2"/>
      <c r="B875" s="2"/>
      <c r="C875" s="2"/>
      <c r="D875" s="2"/>
      <c r="E875" s="2"/>
      <c r="F875" s="8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5">
      <c r="A876" s="2"/>
      <c r="B876" s="2"/>
      <c r="C876" s="2"/>
      <c r="D876" s="2"/>
      <c r="E876" s="2"/>
      <c r="F876" s="8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5">
      <c r="A877" s="2"/>
      <c r="B877" s="2"/>
      <c r="C877" s="2"/>
      <c r="D877" s="2"/>
      <c r="E877" s="2"/>
      <c r="F877" s="8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5">
      <c r="A878" s="2"/>
      <c r="B878" s="2"/>
      <c r="C878" s="2"/>
      <c r="D878" s="2"/>
      <c r="E878" s="2"/>
      <c r="F878" s="8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5">
      <c r="A879" s="2"/>
      <c r="B879" s="2"/>
      <c r="C879" s="2"/>
      <c r="D879" s="2"/>
      <c r="E879" s="2"/>
      <c r="F879" s="8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5">
      <c r="A880" s="2"/>
      <c r="B880" s="2"/>
      <c r="C880" s="2"/>
      <c r="D880" s="2"/>
      <c r="E880" s="2"/>
      <c r="F880" s="8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5">
      <c r="A881" s="2"/>
      <c r="B881" s="2"/>
      <c r="C881" s="2"/>
      <c r="D881" s="2"/>
      <c r="E881" s="2"/>
      <c r="F881" s="8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5">
      <c r="A882" s="2"/>
      <c r="B882" s="2"/>
      <c r="C882" s="2"/>
      <c r="D882" s="2"/>
      <c r="E882" s="2"/>
      <c r="F882" s="8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5">
      <c r="A883" s="2"/>
      <c r="B883" s="2"/>
      <c r="C883" s="2"/>
      <c r="D883" s="2"/>
      <c r="E883" s="2"/>
      <c r="F883" s="8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5">
      <c r="A884" s="2"/>
      <c r="B884" s="2"/>
      <c r="C884" s="2"/>
      <c r="D884" s="2"/>
      <c r="E884" s="2"/>
      <c r="F884" s="8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5">
      <c r="A885" s="2"/>
      <c r="B885" s="2"/>
      <c r="C885" s="2"/>
      <c r="D885" s="2"/>
      <c r="E885" s="2"/>
      <c r="F885" s="8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5">
      <c r="A886" s="2"/>
      <c r="B886" s="2"/>
      <c r="C886" s="2"/>
      <c r="D886" s="2"/>
      <c r="E886" s="2"/>
      <c r="F886" s="8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5">
      <c r="A887" s="2"/>
      <c r="B887" s="2"/>
      <c r="C887" s="2"/>
      <c r="D887" s="2"/>
      <c r="E887" s="2"/>
      <c r="F887" s="8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5">
      <c r="A888" s="2"/>
      <c r="B888" s="2"/>
      <c r="C888" s="2"/>
      <c r="D888" s="2"/>
      <c r="E888" s="2"/>
      <c r="F888" s="8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5">
      <c r="A889" s="2"/>
      <c r="B889" s="2"/>
      <c r="C889" s="2"/>
      <c r="D889" s="2"/>
      <c r="E889" s="2"/>
      <c r="F889" s="8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5">
      <c r="A890" s="2"/>
      <c r="B890" s="2"/>
      <c r="C890" s="2"/>
      <c r="D890" s="2"/>
      <c r="E890" s="2"/>
      <c r="F890" s="8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5">
      <c r="A891" s="2"/>
      <c r="B891" s="2"/>
      <c r="C891" s="2"/>
      <c r="D891" s="2"/>
      <c r="E891" s="2"/>
      <c r="F891" s="8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5">
      <c r="A892" s="2"/>
      <c r="B892" s="2"/>
      <c r="C892" s="2"/>
      <c r="D892" s="2"/>
      <c r="E892" s="2"/>
      <c r="F892" s="8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5">
      <c r="A893" s="2"/>
      <c r="B893" s="2"/>
      <c r="C893" s="2"/>
      <c r="D893" s="2"/>
      <c r="E893" s="2"/>
      <c r="F893" s="8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5">
      <c r="A894" s="2"/>
      <c r="B894" s="2"/>
      <c r="C894" s="2"/>
      <c r="D894" s="2"/>
      <c r="E894" s="2"/>
      <c r="F894" s="8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5">
      <c r="A895" s="2"/>
      <c r="B895" s="2"/>
      <c r="C895" s="2"/>
      <c r="D895" s="2"/>
      <c r="E895" s="2"/>
      <c r="F895" s="8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5">
      <c r="A896" s="2"/>
      <c r="B896" s="2"/>
      <c r="C896" s="2"/>
      <c r="D896" s="2"/>
      <c r="E896" s="2"/>
      <c r="F896" s="8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5">
      <c r="A897" s="2"/>
      <c r="B897" s="2"/>
      <c r="C897" s="2"/>
      <c r="D897" s="2"/>
      <c r="E897" s="2"/>
      <c r="F897" s="8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5">
      <c r="A898" s="2"/>
      <c r="B898" s="2"/>
      <c r="C898" s="2"/>
      <c r="D898" s="2"/>
      <c r="E898" s="2"/>
      <c r="F898" s="8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5">
      <c r="A899" s="2"/>
      <c r="B899" s="2"/>
      <c r="C899" s="2"/>
      <c r="D899" s="2"/>
      <c r="E899" s="2"/>
      <c r="F899" s="8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5">
      <c r="A900" s="2"/>
      <c r="B900" s="2"/>
      <c r="C900" s="2"/>
      <c r="D900" s="2"/>
      <c r="E900" s="2"/>
      <c r="F900" s="8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5">
      <c r="A901" s="2"/>
      <c r="B901" s="2"/>
      <c r="C901" s="2"/>
      <c r="D901" s="2"/>
      <c r="E901" s="2"/>
      <c r="F901" s="8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5">
      <c r="A902" s="2"/>
      <c r="B902" s="2"/>
      <c r="C902" s="2"/>
      <c r="D902" s="2"/>
      <c r="E902" s="2"/>
      <c r="F902" s="8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5">
      <c r="A903" s="2"/>
      <c r="B903" s="2"/>
      <c r="C903" s="2"/>
      <c r="D903" s="2"/>
      <c r="E903" s="2"/>
      <c r="F903" s="8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5">
      <c r="A904" s="2"/>
      <c r="B904" s="2"/>
      <c r="C904" s="2"/>
      <c r="D904" s="2"/>
      <c r="E904" s="2"/>
      <c r="F904" s="8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5">
      <c r="A905" s="2"/>
      <c r="B905" s="2"/>
      <c r="C905" s="2"/>
      <c r="D905" s="2"/>
      <c r="E905" s="2"/>
      <c r="F905" s="8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5">
      <c r="A906" s="2"/>
      <c r="B906" s="2"/>
      <c r="C906" s="2"/>
      <c r="D906" s="2"/>
      <c r="E906" s="2"/>
      <c r="F906" s="8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5">
      <c r="A907" s="2"/>
      <c r="B907" s="2"/>
      <c r="C907" s="2"/>
      <c r="D907" s="2"/>
      <c r="E907" s="2"/>
      <c r="F907" s="8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5">
      <c r="A908" s="2"/>
      <c r="B908" s="2"/>
      <c r="C908" s="2"/>
      <c r="D908" s="2"/>
      <c r="E908" s="2"/>
      <c r="F908" s="8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5">
      <c r="A909" s="2"/>
      <c r="B909" s="2"/>
      <c r="C909" s="2"/>
      <c r="D909" s="2"/>
      <c r="E909" s="2"/>
      <c r="F909" s="8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5">
      <c r="A910" s="2"/>
      <c r="B910" s="2"/>
      <c r="C910" s="2"/>
      <c r="D910" s="2"/>
      <c r="E910" s="2"/>
      <c r="F910" s="8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5">
      <c r="A911" s="2"/>
      <c r="B911" s="2"/>
      <c r="C911" s="2"/>
      <c r="D911" s="2"/>
      <c r="E911" s="2"/>
      <c r="F911" s="8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5">
      <c r="A912" s="2"/>
      <c r="B912" s="2"/>
      <c r="C912" s="2"/>
      <c r="D912" s="2"/>
      <c r="E912" s="2"/>
      <c r="F912" s="8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5">
      <c r="A913" s="2"/>
      <c r="B913" s="2"/>
      <c r="C913" s="2"/>
      <c r="D913" s="2"/>
      <c r="E913" s="2"/>
      <c r="F913" s="8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5">
      <c r="A914" s="2"/>
      <c r="B914" s="2"/>
      <c r="C914" s="2"/>
      <c r="D914" s="2"/>
      <c r="E914" s="2"/>
      <c r="F914" s="8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5">
      <c r="A915" s="2"/>
      <c r="B915" s="2"/>
      <c r="C915" s="2"/>
      <c r="D915" s="2"/>
      <c r="E915" s="2"/>
      <c r="F915" s="8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5">
      <c r="A916" s="2"/>
      <c r="B916" s="2"/>
      <c r="C916" s="2"/>
      <c r="D916" s="2"/>
      <c r="E916" s="2"/>
      <c r="F916" s="8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5">
      <c r="A917" s="2"/>
      <c r="B917" s="2"/>
      <c r="C917" s="2"/>
      <c r="D917" s="2"/>
      <c r="E917" s="2"/>
      <c r="F917" s="8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5">
      <c r="A918" s="2"/>
      <c r="B918" s="2"/>
      <c r="C918" s="2"/>
      <c r="D918" s="2"/>
      <c r="E918" s="2"/>
      <c r="F918" s="8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5">
      <c r="A919" s="2"/>
      <c r="B919" s="2"/>
      <c r="C919" s="2"/>
      <c r="D919" s="2"/>
      <c r="E919" s="2"/>
      <c r="F919" s="8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5">
      <c r="A920" s="2"/>
      <c r="B920" s="2"/>
      <c r="C920" s="2"/>
      <c r="D920" s="2"/>
      <c r="E920" s="2"/>
      <c r="F920" s="8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5">
      <c r="A921" s="2"/>
      <c r="B921" s="2"/>
      <c r="C921" s="2"/>
      <c r="D921" s="2"/>
      <c r="E921" s="2"/>
      <c r="F921" s="8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5">
      <c r="A922" s="2"/>
      <c r="B922" s="2"/>
      <c r="C922" s="2"/>
      <c r="D922" s="2"/>
      <c r="E922" s="2"/>
      <c r="F922" s="8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5">
      <c r="A923" s="2"/>
      <c r="B923" s="2"/>
      <c r="C923" s="2"/>
      <c r="D923" s="2"/>
      <c r="E923" s="2"/>
      <c r="F923" s="8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5">
      <c r="A924" s="2"/>
      <c r="B924" s="2"/>
      <c r="C924" s="2"/>
      <c r="D924" s="2"/>
      <c r="E924" s="2"/>
      <c r="F924" s="8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5">
      <c r="A925" s="2"/>
      <c r="B925" s="2"/>
      <c r="C925" s="2"/>
      <c r="D925" s="2"/>
      <c r="E925" s="2"/>
      <c r="F925" s="8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5">
      <c r="A926" s="2"/>
      <c r="B926" s="2"/>
      <c r="C926" s="2"/>
      <c r="D926" s="2"/>
      <c r="E926" s="2"/>
      <c r="F926" s="8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5">
      <c r="A927" s="2"/>
      <c r="B927" s="2"/>
      <c r="C927" s="2"/>
      <c r="D927" s="2"/>
      <c r="E927" s="2"/>
      <c r="F927" s="8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5">
      <c r="A928" s="2"/>
      <c r="B928" s="2"/>
      <c r="C928" s="2"/>
      <c r="D928" s="2"/>
      <c r="E928" s="2"/>
      <c r="F928" s="8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5">
      <c r="A929" s="2"/>
      <c r="B929" s="2"/>
      <c r="C929" s="2"/>
      <c r="D929" s="2"/>
      <c r="E929" s="2"/>
      <c r="F929" s="8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5">
      <c r="A930" s="2"/>
      <c r="B930" s="2"/>
      <c r="C930" s="2"/>
      <c r="D930" s="2"/>
      <c r="E930" s="2"/>
      <c r="F930" s="8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5">
      <c r="A931" s="2"/>
      <c r="B931" s="2"/>
      <c r="C931" s="2"/>
      <c r="D931" s="2"/>
      <c r="E931" s="2"/>
      <c r="F931" s="8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5">
      <c r="A932" s="2"/>
      <c r="B932" s="2"/>
      <c r="C932" s="2"/>
      <c r="D932" s="2"/>
      <c r="E932" s="2"/>
      <c r="F932" s="8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5">
      <c r="A933" s="2"/>
      <c r="B933" s="2"/>
      <c r="C933" s="2"/>
      <c r="D933" s="2"/>
      <c r="E933" s="2"/>
      <c r="F933" s="8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5">
      <c r="A934" s="2"/>
      <c r="B934" s="2"/>
      <c r="C934" s="2"/>
      <c r="D934" s="2"/>
      <c r="E934" s="2"/>
      <c r="F934" s="8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5">
      <c r="A935" s="2"/>
      <c r="B935" s="2"/>
      <c r="C935" s="2"/>
      <c r="D935" s="2"/>
      <c r="E935" s="2"/>
      <c r="F935" s="8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5">
      <c r="A936" s="2"/>
      <c r="B936" s="2"/>
      <c r="C936" s="2"/>
      <c r="D936" s="2"/>
      <c r="E936" s="2"/>
      <c r="F936" s="8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5">
      <c r="A937" s="2"/>
      <c r="B937" s="2"/>
      <c r="C937" s="2"/>
      <c r="D937" s="2"/>
      <c r="E937" s="2"/>
      <c r="F937" s="8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5">
      <c r="A938" s="2"/>
      <c r="B938" s="2"/>
      <c r="C938" s="2"/>
      <c r="D938" s="2"/>
      <c r="E938" s="2"/>
      <c r="F938" s="8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5">
      <c r="A939" s="2"/>
      <c r="B939" s="2"/>
      <c r="C939" s="2"/>
      <c r="D939" s="2"/>
      <c r="E939" s="2"/>
      <c r="F939" s="8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5">
      <c r="A940" s="2"/>
      <c r="B940" s="2"/>
      <c r="C940" s="2"/>
      <c r="D940" s="2"/>
      <c r="E940" s="2"/>
      <c r="F940" s="8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5">
      <c r="A941" s="2"/>
      <c r="B941" s="2"/>
      <c r="C941" s="2"/>
      <c r="D941" s="2"/>
      <c r="E941" s="2"/>
      <c r="F941" s="8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5">
      <c r="A942" s="2"/>
      <c r="B942" s="2"/>
      <c r="C942" s="2"/>
      <c r="D942" s="2"/>
      <c r="E942" s="2"/>
      <c r="F942" s="8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5">
      <c r="A943" s="2"/>
      <c r="B943" s="2"/>
      <c r="C943" s="2"/>
      <c r="D943" s="2"/>
      <c r="E943" s="2"/>
      <c r="F943" s="8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5">
      <c r="A944" s="2"/>
      <c r="B944" s="2"/>
      <c r="C944" s="2"/>
      <c r="D944" s="2"/>
      <c r="E944" s="2"/>
      <c r="F944" s="8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5">
      <c r="A945" s="2"/>
      <c r="B945" s="2"/>
      <c r="C945" s="2"/>
      <c r="D945" s="2"/>
      <c r="E945" s="2"/>
      <c r="F945" s="8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5">
      <c r="A946" s="2"/>
      <c r="B946" s="2"/>
      <c r="C946" s="2"/>
      <c r="D946" s="2"/>
      <c r="E946" s="2"/>
      <c r="F946" s="8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5">
      <c r="A947" s="2"/>
      <c r="B947" s="2"/>
      <c r="C947" s="2"/>
      <c r="D947" s="2"/>
      <c r="E947" s="2"/>
      <c r="F947" s="8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5">
      <c r="A948" s="2"/>
      <c r="B948" s="2"/>
      <c r="C948" s="2"/>
      <c r="D948" s="2"/>
      <c r="E948" s="2"/>
      <c r="F948" s="8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5">
      <c r="A949" s="2"/>
      <c r="B949" s="2"/>
      <c r="C949" s="2"/>
      <c r="D949" s="2"/>
      <c r="E949" s="2"/>
      <c r="F949" s="8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5">
      <c r="A950" s="2"/>
      <c r="B950" s="2"/>
      <c r="C950" s="2"/>
      <c r="D950" s="2"/>
      <c r="E950" s="2"/>
      <c r="F950" s="8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5">
      <c r="A951" s="2"/>
      <c r="B951" s="2"/>
      <c r="C951" s="2"/>
      <c r="D951" s="2"/>
      <c r="E951" s="2"/>
      <c r="F951" s="8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5">
      <c r="A952" s="2"/>
      <c r="B952" s="2"/>
      <c r="C952" s="2"/>
      <c r="D952" s="2"/>
      <c r="E952" s="2"/>
      <c r="F952" s="8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5">
      <c r="A953" s="2"/>
      <c r="B953" s="2"/>
      <c r="C953" s="2"/>
      <c r="D953" s="2"/>
      <c r="E953" s="2"/>
      <c r="F953" s="8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5">
      <c r="A954" s="2"/>
      <c r="B954" s="2"/>
      <c r="C954" s="2"/>
      <c r="D954" s="2"/>
      <c r="E954" s="2"/>
      <c r="F954" s="8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5">
      <c r="A955" s="2"/>
      <c r="B955" s="2"/>
      <c r="C955" s="2"/>
      <c r="D955" s="2"/>
      <c r="E955" s="2"/>
      <c r="F955" s="8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5">
      <c r="A956" s="2"/>
      <c r="B956" s="2"/>
      <c r="C956" s="2"/>
      <c r="D956" s="2"/>
      <c r="E956" s="2"/>
      <c r="F956" s="8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5">
      <c r="A957" s="2"/>
      <c r="B957" s="2"/>
      <c r="C957" s="2"/>
      <c r="D957" s="2"/>
      <c r="E957" s="2"/>
      <c r="F957" s="8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5">
      <c r="A958" s="2"/>
      <c r="B958" s="2"/>
      <c r="C958" s="2"/>
      <c r="D958" s="2"/>
      <c r="E958" s="2"/>
      <c r="F958" s="8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5">
      <c r="A959" s="2"/>
      <c r="B959" s="2"/>
      <c r="C959" s="2"/>
      <c r="D959" s="2"/>
      <c r="E959" s="2"/>
      <c r="F959" s="8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5">
      <c r="A960" s="2"/>
      <c r="B960" s="2"/>
      <c r="C960" s="2"/>
      <c r="D960" s="2"/>
      <c r="E960" s="2"/>
      <c r="F960" s="8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5">
      <c r="A961" s="2"/>
      <c r="B961" s="2"/>
      <c r="C961" s="2"/>
      <c r="D961" s="2"/>
      <c r="E961" s="2"/>
      <c r="F961" s="8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5">
      <c r="A962" s="2"/>
      <c r="B962" s="2"/>
      <c r="C962" s="2"/>
      <c r="D962" s="2"/>
      <c r="E962" s="2"/>
      <c r="F962" s="8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5">
      <c r="A963" s="2"/>
      <c r="B963" s="2"/>
      <c r="C963" s="2"/>
      <c r="D963" s="2"/>
      <c r="E963" s="2"/>
      <c r="F963" s="8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5">
      <c r="A964" s="2"/>
      <c r="B964" s="2"/>
      <c r="C964" s="2"/>
      <c r="D964" s="2"/>
      <c r="E964" s="2"/>
      <c r="F964" s="8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5">
      <c r="A965" s="2"/>
      <c r="B965" s="2"/>
      <c r="C965" s="2"/>
      <c r="D965" s="2"/>
      <c r="E965" s="2"/>
      <c r="F965" s="8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5">
      <c r="A966" s="2"/>
      <c r="B966" s="2"/>
      <c r="C966" s="2"/>
      <c r="D966" s="2"/>
      <c r="E966" s="2"/>
      <c r="F966" s="8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5">
      <c r="A967" s="2"/>
      <c r="B967" s="2"/>
      <c r="C967" s="2"/>
      <c r="D967" s="2"/>
      <c r="E967" s="2"/>
      <c r="F967" s="8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5">
      <c r="A968" s="2"/>
      <c r="B968" s="2"/>
      <c r="C968" s="2"/>
      <c r="D968" s="2"/>
      <c r="E968" s="2"/>
      <c r="F968" s="8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5">
      <c r="A969" s="2"/>
      <c r="B969" s="2"/>
      <c r="C969" s="2"/>
      <c r="D969" s="2"/>
      <c r="E969" s="2"/>
      <c r="F969" s="8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5">
      <c r="A970" s="2"/>
      <c r="B970" s="2"/>
      <c r="C970" s="2"/>
      <c r="D970" s="2"/>
      <c r="E970" s="2"/>
      <c r="F970" s="8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5">
      <c r="A971" s="2"/>
      <c r="B971" s="2"/>
      <c r="C971" s="2"/>
      <c r="D971" s="2"/>
      <c r="E971" s="2"/>
      <c r="F971" s="8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5">
      <c r="A972" s="2"/>
      <c r="B972" s="2"/>
      <c r="C972" s="2"/>
      <c r="D972" s="2"/>
      <c r="E972" s="2"/>
      <c r="F972" s="8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5">
      <c r="A973" s="2"/>
      <c r="B973" s="2"/>
      <c r="C973" s="2"/>
      <c r="D973" s="2"/>
      <c r="E973" s="2"/>
      <c r="F973" s="8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5">
      <c r="A974" s="2"/>
      <c r="B974" s="2"/>
      <c r="C974" s="2"/>
      <c r="D974" s="2"/>
      <c r="E974" s="2"/>
      <c r="F974" s="8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5">
      <c r="A975" s="2"/>
      <c r="B975" s="2"/>
      <c r="C975" s="2"/>
      <c r="D975" s="2"/>
      <c r="E975" s="2"/>
      <c r="F975" s="8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5">
      <c r="A976" s="2"/>
      <c r="B976" s="2"/>
      <c r="C976" s="2"/>
      <c r="D976" s="2"/>
      <c r="E976" s="2"/>
      <c r="F976" s="8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5">
      <c r="A977" s="2"/>
      <c r="B977" s="2"/>
      <c r="C977" s="2"/>
      <c r="D977" s="2"/>
      <c r="E977" s="2"/>
      <c r="F977" s="8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5">
      <c r="A978" s="2"/>
      <c r="B978" s="2"/>
      <c r="C978" s="2"/>
      <c r="D978" s="2"/>
      <c r="E978" s="2"/>
      <c r="F978" s="8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5">
      <c r="A979" s="2"/>
      <c r="B979" s="2"/>
      <c r="C979" s="2"/>
      <c r="D979" s="2"/>
      <c r="E979" s="2"/>
      <c r="F979" s="8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5">
      <c r="A980" s="2"/>
      <c r="B980" s="2"/>
      <c r="C980" s="2"/>
      <c r="D980" s="2"/>
      <c r="E980" s="2"/>
      <c r="F980" s="8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5">
      <c r="A981" s="2"/>
      <c r="B981" s="2"/>
      <c r="C981" s="2"/>
      <c r="D981" s="2"/>
      <c r="E981" s="2"/>
      <c r="F981" s="8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5">
      <c r="A982" s="2"/>
      <c r="B982" s="2"/>
      <c r="C982" s="2"/>
      <c r="D982" s="2"/>
      <c r="E982" s="2"/>
      <c r="F982" s="8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5">
      <c r="A983" s="2"/>
      <c r="B983" s="2"/>
      <c r="C983" s="2"/>
      <c r="D983" s="2"/>
      <c r="E983" s="2"/>
      <c r="F983" s="8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5">
      <c r="A984" s="2"/>
      <c r="B984" s="2"/>
      <c r="C984" s="2"/>
      <c r="D984" s="2"/>
      <c r="E984" s="2"/>
      <c r="F984" s="8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5">
      <c r="A985" s="2"/>
      <c r="B985" s="2"/>
      <c r="C985" s="2"/>
      <c r="D985" s="2"/>
      <c r="E985" s="2"/>
      <c r="F985" s="8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5">
      <c r="A986" s="2"/>
      <c r="B986" s="2"/>
      <c r="C986" s="2"/>
      <c r="D986" s="2"/>
      <c r="E986" s="2"/>
      <c r="F986" s="8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5">
      <c r="A987" s="2"/>
      <c r="B987" s="2"/>
      <c r="C987" s="2"/>
      <c r="D987" s="2"/>
      <c r="E987" s="2"/>
      <c r="F987" s="8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5">
      <c r="A988" s="2"/>
      <c r="B988" s="2"/>
      <c r="C988" s="2"/>
      <c r="D988" s="2"/>
      <c r="E988" s="2"/>
      <c r="F988" s="8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5">
      <c r="A989" s="2"/>
      <c r="B989" s="2"/>
      <c r="C989" s="2"/>
      <c r="D989" s="2"/>
      <c r="E989" s="2"/>
      <c r="F989" s="8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5">
      <c r="A990" s="2"/>
      <c r="B990" s="2"/>
      <c r="C990" s="2"/>
      <c r="D990" s="2"/>
      <c r="E990" s="2"/>
      <c r="F990" s="8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5">
      <c r="A991" s="2"/>
      <c r="B991" s="2"/>
      <c r="C991" s="2"/>
      <c r="D991" s="2"/>
      <c r="E991" s="2"/>
      <c r="F991" s="8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5">
      <c r="A992" s="2"/>
      <c r="B992" s="2"/>
      <c r="C992" s="2"/>
      <c r="D992" s="2"/>
      <c r="E992" s="2"/>
      <c r="F992" s="8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5">
      <c r="A993" s="2"/>
      <c r="B993" s="2"/>
      <c r="C993" s="2"/>
      <c r="D993" s="2"/>
      <c r="E993" s="2"/>
      <c r="F993" s="8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</sheetData>
  <mergeCells count="12">
    <mergeCell ref="A57:F57"/>
    <mergeCell ref="A58:F58"/>
    <mergeCell ref="A29:F29"/>
    <mergeCell ref="A41:F41"/>
    <mergeCell ref="A42:F42"/>
    <mergeCell ref="A43:F43"/>
    <mergeCell ref="A56:F56"/>
    <mergeCell ref="A1:H1"/>
    <mergeCell ref="A7:G7"/>
    <mergeCell ref="A8:G8"/>
    <mergeCell ref="A27:F27"/>
    <mergeCell ref="A28:F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7"/>
  <sheetViews>
    <sheetView showGridLines="0" workbookViewId="0">
      <selection sqref="A1:G1"/>
    </sheetView>
  </sheetViews>
  <sheetFormatPr baseColWidth="10" defaultColWidth="12.5703125" defaultRowHeight="15" customHeight="1" x14ac:dyDescent="0.25"/>
  <cols>
    <col min="1" max="1" width="45.42578125" customWidth="1"/>
    <col min="2" max="2" width="16.140625" customWidth="1"/>
    <col min="3" max="4" width="14.28515625" customWidth="1"/>
    <col min="5" max="5" width="14" customWidth="1"/>
    <col min="6" max="6" width="15.140625" bestFit="1" customWidth="1"/>
    <col min="7" max="7" width="9.85546875" customWidth="1"/>
    <col min="8" max="26" width="10.140625" customWidth="1"/>
  </cols>
  <sheetData>
    <row r="1" spans="1:26" x14ac:dyDescent="0.25">
      <c r="A1" s="134" t="s">
        <v>0</v>
      </c>
      <c r="B1" s="130"/>
      <c r="C1" s="130"/>
      <c r="D1" s="130"/>
      <c r="E1" s="130"/>
      <c r="F1" s="130"/>
      <c r="G1" s="13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x14ac:dyDescent="0.25">
      <c r="A2" s="58" t="s">
        <v>1</v>
      </c>
      <c r="B2" s="69" t="s">
        <v>2</v>
      </c>
      <c r="C2" s="26"/>
      <c r="D2" s="70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x14ac:dyDescent="0.25">
      <c r="A3" s="58" t="s">
        <v>3</v>
      </c>
      <c r="B3" s="69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58" t="s">
        <v>5</v>
      </c>
      <c r="B4" s="26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58" t="s">
        <v>7</v>
      </c>
      <c r="B5" s="71">
        <v>2019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68"/>
      <c r="B6" s="68"/>
      <c r="C6" s="68"/>
      <c r="D6" s="68"/>
      <c r="E6" s="68"/>
      <c r="F6" s="6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x14ac:dyDescent="0.25">
      <c r="A7" s="134" t="s">
        <v>9</v>
      </c>
      <c r="B7" s="130"/>
      <c r="C7" s="130"/>
      <c r="D7" s="130"/>
      <c r="E7" s="130"/>
      <c r="F7" s="130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x14ac:dyDescent="0.25">
      <c r="A8" s="134" t="s">
        <v>10</v>
      </c>
      <c r="B8" s="130"/>
      <c r="C8" s="130"/>
      <c r="D8" s="130"/>
      <c r="E8" s="130"/>
      <c r="F8" s="130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x14ac:dyDescent="0.25">
      <c r="A10" s="9" t="s">
        <v>11</v>
      </c>
      <c r="B10" s="72" t="s">
        <v>12</v>
      </c>
      <c r="C10" s="72" t="s">
        <v>24</v>
      </c>
      <c r="D10" s="72" t="s">
        <v>16</v>
      </c>
      <c r="E10" s="72" t="s">
        <v>22</v>
      </c>
      <c r="F10" s="72" t="s">
        <v>73</v>
      </c>
      <c r="G10" s="72" t="s">
        <v>89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25">
      <c r="A11" s="27"/>
      <c r="B11" s="27"/>
      <c r="C11" s="27"/>
      <c r="D11" s="27"/>
      <c r="E11" s="27"/>
      <c r="F11" s="27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x14ac:dyDescent="0.25">
      <c r="A12" s="44" t="s">
        <v>25</v>
      </c>
      <c r="B12" s="44" t="s">
        <v>26</v>
      </c>
      <c r="C12" s="60">
        <f>'1T'!F12</f>
        <v>412</v>
      </c>
      <c r="D12" s="60">
        <f>'2T'!F12</f>
        <v>975</v>
      </c>
      <c r="E12" s="60">
        <f>+'3T'!F12</f>
        <v>397</v>
      </c>
      <c r="F12" s="60">
        <f>+'4T'!F12</f>
        <v>549</v>
      </c>
      <c r="G12" s="58">
        <f t="shared" ref="G12:G21" si="0">SUM(C12:F12)</f>
        <v>2333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x14ac:dyDescent="0.25">
      <c r="A13" s="44"/>
      <c r="B13" s="44" t="s">
        <v>27</v>
      </c>
      <c r="C13" s="60">
        <f>'1T'!F13</f>
        <v>549</v>
      </c>
      <c r="D13" s="60">
        <f>'2T'!F13</f>
        <v>2138</v>
      </c>
      <c r="E13" s="60">
        <f>+'3T'!F13</f>
        <v>1672</v>
      </c>
      <c r="F13" s="60">
        <f>+'4T'!F13</f>
        <v>1268</v>
      </c>
      <c r="G13" s="58">
        <f t="shared" si="0"/>
        <v>5627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x14ac:dyDescent="0.25">
      <c r="A14" s="44" t="s">
        <v>28</v>
      </c>
      <c r="B14" s="44" t="s">
        <v>26</v>
      </c>
      <c r="C14" s="60">
        <f>'1T'!F14</f>
        <v>211</v>
      </c>
      <c r="D14" s="60">
        <f>'2T'!F14</f>
        <v>365</v>
      </c>
      <c r="E14" s="60">
        <f>+'3T'!F14</f>
        <v>163</v>
      </c>
      <c r="F14" s="60">
        <f>+'4T'!F14</f>
        <v>121</v>
      </c>
      <c r="G14" s="58">
        <f t="shared" si="0"/>
        <v>860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5">
      <c r="A15" s="44"/>
      <c r="B15" s="44" t="s">
        <v>27</v>
      </c>
      <c r="C15" s="60">
        <f>'1T'!F15</f>
        <v>231</v>
      </c>
      <c r="D15" s="60">
        <f>'2T'!F15</f>
        <v>1179</v>
      </c>
      <c r="E15" s="60">
        <f>+'3T'!F15</f>
        <v>942</v>
      </c>
      <c r="F15" s="60">
        <f>+'4T'!F15</f>
        <v>468</v>
      </c>
      <c r="G15" s="58">
        <f t="shared" si="0"/>
        <v>2820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" customHeight="1" x14ac:dyDescent="0.25">
      <c r="A16" s="44" t="s">
        <v>29</v>
      </c>
      <c r="B16" s="44" t="s">
        <v>26</v>
      </c>
      <c r="C16" s="60">
        <f>'1T'!F16</f>
        <v>532</v>
      </c>
      <c r="D16" s="60">
        <f>'2T'!F16</f>
        <v>151</v>
      </c>
      <c r="E16" s="60">
        <f>+'3T'!F16</f>
        <v>205</v>
      </c>
      <c r="F16" s="60">
        <f>+'4T'!F16</f>
        <v>184</v>
      </c>
      <c r="G16" s="58">
        <f t="shared" si="0"/>
        <v>1072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" customHeight="1" x14ac:dyDescent="0.25">
      <c r="A17" s="44"/>
      <c r="B17" s="44" t="s">
        <v>27</v>
      </c>
      <c r="C17" s="60">
        <f>'1T'!F17</f>
        <v>1275</v>
      </c>
      <c r="D17" s="60">
        <f>'2T'!F17</f>
        <v>1606</v>
      </c>
      <c r="E17" s="60">
        <f>+'3T'!F17</f>
        <v>2202</v>
      </c>
      <c r="F17" s="60">
        <f>+'4T'!F17</f>
        <v>1689</v>
      </c>
      <c r="G17" s="58">
        <f t="shared" si="0"/>
        <v>6772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" customHeight="1" x14ac:dyDescent="0.25">
      <c r="A18" s="44" t="s">
        <v>33</v>
      </c>
      <c r="B18" s="44" t="s">
        <v>26</v>
      </c>
      <c r="C18" s="60">
        <f>'1T'!F18</f>
        <v>3560</v>
      </c>
      <c r="D18" s="60">
        <f>'2T'!F18</f>
        <v>1568</v>
      </c>
      <c r="E18" s="60">
        <f>+'3T'!F18</f>
        <v>65</v>
      </c>
      <c r="F18" s="60">
        <f>+'4T'!F18</f>
        <v>236</v>
      </c>
      <c r="G18" s="58">
        <f t="shared" si="0"/>
        <v>5429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 x14ac:dyDescent="0.25">
      <c r="A19" s="44"/>
      <c r="B19" s="44" t="s">
        <v>27</v>
      </c>
      <c r="C19" s="60">
        <f>'1T'!F19</f>
        <v>7467</v>
      </c>
      <c r="D19" s="60">
        <f>'2T'!F19</f>
        <v>10452</v>
      </c>
      <c r="E19" s="60">
        <f>+'3T'!F19</f>
        <v>12596</v>
      </c>
      <c r="F19" s="60">
        <f>+'4T'!F19</f>
        <v>7336</v>
      </c>
      <c r="G19" s="58">
        <f t="shared" si="0"/>
        <v>37851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" customHeight="1" x14ac:dyDescent="0.25">
      <c r="A20" s="44" t="s">
        <v>90</v>
      </c>
      <c r="B20" s="44" t="s">
        <v>26</v>
      </c>
      <c r="C20" s="60">
        <f>'1T'!F20</f>
        <v>495</v>
      </c>
      <c r="D20" s="60">
        <f>'2T'!F20</f>
        <v>1108</v>
      </c>
      <c r="E20" s="60">
        <f>+'3T'!F20</f>
        <v>807</v>
      </c>
      <c r="F20" s="60">
        <f>+'4T'!F20</f>
        <v>286</v>
      </c>
      <c r="G20" s="58">
        <f t="shared" si="0"/>
        <v>2696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27"/>
      <c r="B21" s="27" t="s">
        <v>27</v>
      </c>
      <c r="C21" s="27">
        <f>'1T'!F21</f>
        <v>538</v>
      </c>
      <c r="D21" s="27">
        <f>'2T'!F21</f>
        <v>3441</v>
      </c>
      <c r="E21" s="27">
        <f>+'3T'!F21</f>
        <v>2742</v>
      </c>
      <c r="F21" s="27">
        <f>+'4T'!F21</f>
        <v>1818</v>
      </c>
      <c r="G21" s="58">
        <f t="shared" si="0"/>
        <v>8539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" customHeight="1" x14ac:dyDescent="0.25">
      <c r="A22" s="28" t="s">
        <v>32</v>
      </c>
      <c r="B22" s="28" t="s">
        <v>26</v>
      </c>
      <c r="C22" s="28">
        <f>'1T'!F22</f>
        <v>5210</v>
      </c>
      <c r="D22" s="28">
        <f>'2T'!F23</f>
        <v>4167</v>
      </c>
      <c r="E22" s="28">
        <f>'3T'!F22</f>
        <v>1637</v>
      </c>
      <c r="F22" s="28">
        <f>'4T'!F22</f>
        <v>1376</v>
      </c>
      <c r="G22" s="28">
        <f t="shared" ref="G22:G23" si="1">+G12+G14+G16+G18+G20</f>
        <v>12390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" customHeight="1" x14ac:dyDescent="0.25">
      <c r="A23" s="28" t="s">
        <v>32</v>
      </c>
      <c r="B23" s="28" t="s">
        <v>27</v>
      </c>
      <c r="C23" s="28">
        <f>'1T'!F23</f>
        <v>10060</v>
      </c>
      <c r="D23" s="28">
        <f>'2T'!F24</f>
        <v>18816</v>
      </c>
      <c r="E23" s="28">
        <f>'3T'!F23</f>
        <v>20154</v>
      </c>
      <c r="F23" s="28">
        <f>'4T'!F23</f>
        <v>12579</v>
      </c>
      <c r="G23" s="28">
        <f t="shared" si="1"/>
        <v>61609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" customHeight="1" x14ac:dyDescent="0.25">
      <c r="A24" s="27" t="s">
        <v>43</v>
      </c>
      <c r="B24" s="27"/>
      <c r="C24" s="27"/>
      <c r="D24" s="27"/>
      <c r="E24" s="27"/>
      <c r="F24" s="27" t="s">
        <v>37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" customHeight="1" x14ac:dyDescent="0.25">
      <c r="A25" s="135"/>
      <c r="B25" s="130"/>
      <c r="C25" s="130"/>
      <c r="D25" s="130"/>
      <c r="E25" s="130"/>
      <c r="F25" s="130"/>
      <c r="G25" s="130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" customHeight="1" x14ac:dyDescent="0.25">
      <c r="A26" s="134" t="s">
        <v>38</v>
      </c>
      <c r="B26" s="130"/>
      <c r="C26" s="130"/>
      <c r="D26" s="130"/>
      <c r="E26" s="1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" customHeight="1" x14ac:dyDescent="0.25">
      <c r="A27" s="134" t="s">
        <v>39</v>
      </c>
      <c r="B27" s="130"/>
      <c r="C27" s="130"/>
      <c r="D27" s="130"/>
      <c r="E27" s="1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" customHeight="1" x14ac:dyDescent="0.25">
      <c r="A28" s="134" t="s">
        <v>40</v>
      </c>
      <c r="B28" s="130"/>
      <c r="C28" s="130"/>
      <c r="D28" s="130"/>
      <c r="E28" s="1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" customHeight="1" x14ac:dyDescent="0.25">
      <c r="A30" s="9" t="s">
        <v>11</v>
      </c>
      <c r="B30" s="72" t="s">
        <v>91</v>
      </c>
      <c r="C30" s="72" t="s">
        <v>16</v>
      </c>
      <c r="D30" s="72" t="s">
        <v>22</v>
      </c>
      <c r="E30" s="72" t="s">
        <v>73</v>
      </c>
      <c r="F30" s="72" t="s">
        <v>89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" customHeight="1" x14ac:dyDescent="0.25">
      <c r="A31" s="27"/>
      <c r="B31" s="27"/>
      <c r="C31" s="27"/>
      <c r="D31" s="27"/>
      <c r="E31" s="27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" customHeight="1" x14ac:dyDescent="0.25">
      <c r="A32" s="44" t="s">
        <v>25</v>
      </c>
      <c r="B32" s="27">
        <f>+'1T'!E32</f>
        <v>104310000</v>
      </c>
      <c r="C32" s="27">
        <f>'2T'!E32</f>
        <v>405745000</v>
      </c>
      <c r="D32" s="73">
        <f>+'3T'!E32</f>
        <v>317205000</v>
      </c>
      <c r="E32" s="27">
        <f>+'4T'!E32</f>
        <v>240920000</v>
      </c>
      <c r="F32" s="26">
        <f t="shared" ref="F32:F36" si="2">SUM(B32:E32)</f>
        <v>1068180000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" customHeight="1" x14ac:dyDescent="0.25">
      <c r="A33" s="44" t="s">
        <v>28</v>
      </c>
      <c r="B33" s="27">
        <f>+'1T'!E33</f>
        <v>34105000</v>
      </c>
      <c r="C33" s="27">
        <f>'2T'!E33</f>
        <v>180595000</v>
      </c>
      <c r="D33" s="73">
        <f>+'3T'!E33</f>
        <v>401280000</v>
      </c>
      <c r="E33" s="27">
        <f>+'4T'!E33</f>
        <v>314545000</v>
      </c>
      <c r="F33" s="26">
        <f t="shared" si="2"/>
        <v>930525000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" customHeight="1" x14ac:dyDescent="0.25">
      <c r="A34" s="44" t="s">
        <v>80</v>
      </c>
      <c r="B34" s="27">
        <f>+'1T'!E34</f>
        <v>234650000</v>
      </c>
      <c r="C34" s="27">
        <f>'2T'!E34</f>
        <v>296305000</v>
      </c>
      <c r="D34" s="73">
        <f>+'3T'!E34</f>
        <v>146395000</v>
      </c>
      <c r="E34" s="27">
        <f>+'4T'!E34</f>
        <v>72770000</v>
      </c>
      <c r="F34" s="26">
        <f t="shared" si="2"/>
        <v>750120000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" customHeight="1" x14ac:dyDescent="0.25">
      <c r="A35" s="44" t="s">
        <v>75</v>
      </c>
      <c r="B35" s="27">
        <f>+'1T'!E35</f>
        <v>1414375000</v>
      </c>
      <c r="C35" s="27">
        <f>'2T'!E35</f>
        <v>2117645000</v>
      </c>
      <c r="D35" s="73">
        <f>+'3T'!E35</f>
        <v>2335195000</v>
      </c>
      <c r="E35" s="27">
        <f>+'4T'!E35</f>
        <v>1343537500</v>
      </c>
      <c r="F35" s="26">
        <f t="shared" si="2"/>
        <v>7210752500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" customHeight="1" x14ac:dyDescent="0.25">
      <c r="A36" s="27" t="s">
        <v>34</v>
      </c>
      <c r="B36" s="27">
        <f>'1T'!E36</f>
        <v>102220000</v>
      </c>
      <c r="C36" s="27">
        <f>'2T'!E36</f>
        <v>653790000</v>
      </c>
      <c r="D36" s="73">
        <f>+'3T'!E36</f>
        <v>520980000</v>
      </c>
      <c r="E36" s="27">
        <f>+'4T'!E36</f>
        <v>345420000</v>
      </c>
      <c r="F36" s="26">
        <f t="shared" si="2"/>
        <v>1622410000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" customHeight="1" x14ac:dyDescent="0.25">
      <c r="A37" s="28" t="s">
        <v>32</v>
      </c>
      <c r="B37" s="28">
        <f t="shared" ref="B37:E37" si="3">SUM(B32:B36)</f>
        <v>1889660000</v>
      </c>
      <c r="C37" s="28">
        <f t="shared" si="3"/>
        <v>3654080000</v>
      </c>
      <c r="D37" s="28">
        <f t="shared" si="3"/>
        <v>3721055000</v>
      </c>
      <c r="E37" s="28">
        <f t="shared" si="3"/>
        <v>2317192500</v>
      </c>
      <c r="F37" s="28">
        <f>+B37+C37+D37+E37</f>
        <v>11581987500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" customHeight="1" x14ac:dyDescent="0.25">
      <c r="A38" s="27" t="s">
        <v>43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" customHeight="1" x14ac:dyDescent="0.25">
      <c r="A39" s="27"/>
      <c r="B39" s="27" t="s">
        <v>37</v>
      </c>
      <c r="C39" s="27" t="s">
        <v>37</v>
      </c>
      <c r="D39" s="27" t="s">
        <v>37</v>
      </c>
      <c r="E39" s="27" t="s">
        <v>37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" customHeight="1" x14ac:dyDescent="0.25">
      <c r="A41" s="134" t="s">
        <v>45</v>
      </c>
      <c r="B41" s="130"/>
      <c r="C41" s="130"/>
      <c r="D41" s="130"/>
      <c r="E41" s="130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" customHeight="1" x14ac:dyDescent="0.25">
      <c r="A42" s="134" t="s">
        <v>39</v>
      </c>
      <c r="B42" s="130"/>
      <c r="C42" s="130"/>
      <c r="D42" s="130"/>
      <c r="E42" s="130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" customHeight="1" x14ac:dyDescent="0.25">
      <c r="A43" s="134" t="s">
        <v>40</v>
      </c>
      <c r="B43" s="130"/>
      <c r="C43" s="130"/>
      <c r="D43" s="130"/>
      <c r="E43" s="130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" customHeight="1" x14ac:dyDescent="0.25">
      <c r="A45" s="72" t="s">
        <v>46</v>
      </c>
      <c r="B45" s="72" t="s">
        <v>24</v>
      </c>
      <c r="C45" s="72" t="s">
        <v>16</v>
      </c>
      <c r="D45" s="72" t="s">
        <v>22</v>
      </c>
      <c r="E45" s="72" t="s">
        <v>73</v>
      </c>
      <c r="F45" s="72" t="s">
        <v>89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" customHeight="1" x14ac:dyDescent="0.25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27" t="s">
        <v>87</v>
      </c>
      <c r="B47" s="27">
        <f>'1T'!E46</f>
        <v>1889660000</v>
      </c>
      <c r="C47" s="27">
        <f>'2T'!E45</f>
        <v>3654080000</v>
      </c>
      <c r="D47" s="27">
        <f>+'3T'!E46</f>
        <v>3721055000</v>
      </c>
      <c r="E47" s="27">
        <f>+'4T'!E47</f>
        <v>2317192500</v>
      </c>
      <c r="F47" s="26">
        <f>SUM(B47:E47)</f>
        <v>11581987500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27" t="s">
        <v>48</v>
      </c>
      <c r="B48" s="27"/>
      <c r="C48" s="27"/>
      <c r="D48" s="27"/>
      <c r="E48" s="27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27" t="s">
        <v>49</v>
      </c>
      <c r="B49" s="27" t="s">
        <v>37</v>
      </c>
      <c r="C49" s="27" t="s">
        <v>37</v>
      </c>
      <c r="D49" s="27" t="s">
        <v>37</v>
      </c>
      <c r="E49" s="27" t="s">
        <v>37</v>
      </c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27" t="s">
        <v>50</v>
      </c>
      <c r="B50" s="27"/>
      <c r="C50" s="27"/>
      <c r="D50" s="27"/>
      <c r="E50" s="27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27" t="s">
        <v>51</v>
      </c>
      <c r="B51" s="27"/>
      <c r="C51" s="27"/>
      <c r="D51" s="27"/>
      <c r="E51" s="27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5">
      <c r="A52" s="28" t="s">
        <v>32</v>
      </c>
      <c r="B52" s="28">
        <f t="shared" ref="B52:F52" si="4">+B47</f>
        <v>1889660000</v>
      </c>
      <c r="C52" s="28">
        <f t="shared" si="4"/>
        <v>3654080000</v>
      </c>
      <c r="D52" s="28">
        <f t="shared" si="4"/>
        <v>3721055000</v>
      </c>
      <c r="E52" s="28">
        <f t="shared" si="4"/>
        <v>2317192500</v>
      </c>
      <c r="F52" s="28">
        <f t="shared" si="4"/>
        <v>11581987500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5">
      <c r="A53" s="27" t="s">
        <v>43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5">
      <c r="A54" s="136"/>
      <c r="B54" s="130"/>
      <c r="C54" s="130"/>
      <c r="D54" s="130"/>
      <c r="E54" s="130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x14ac:dyDescent="0.25">
      <c r="A55" s="134" t="s">
        <v>56</v>
      </c>
      <c r="B55" s="130"/>
      <c r="C55" s="130"/>
      <c r="D55" s="130"/>
      <c r="E55" s="130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x14ac:dyDescent="0.25">
      <c r="A56" s="134" t="s">
        <v>40</v>
      </c>
      <c r="B56" s="130"/>
      <c r="C56" s="130"/>
      <c r="D56" s="130"/>
      <c r="E56" s="130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x14ac:dyDescent="0.25">
      <c r="A58" s="72" t="s">
        <v>46</v>
      </c>
      <c r="B58" s="72" t="s">
        <v>24</v>
      </c>
      <c r="C58" s="72" t="s">
        <v>16</v>
      </c>
      <c r="D58" s="72" t="s">
        <v>22</v>
      </c>
      <c r="E58" s="72" t="s">
        <v>73</v>
      </c>
      <c r="F58" s="72" t="s">
        <v>89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x14ac:dyDescent="0.25">
      <c r="A59" s="27"/>
      <c r="B59" s="27"/>
      <c r="C59" s="27"/>
      <c r="D59" s="27"/>
      <c r="E59" s="27"/>
      <c r="F59" s="26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x14ac:dyDescent="0.25">
      <c r="A60" s="27" t="s">
        <v>93</v>
      </c>
      <c r="B60" s="27">
        <f>'1T'!E61</f>
        <v>0</v>
      </c>
      <c r="C60" s="27">
        <f>'2T'!E59</f>
        <v>516007562.31999969</v>
      </c>
      <c r="D60" s="27">
        <f>'3T'!E60</f>
        <v>824826343.47999954</v>
      </c>
      <c r="E60" s="27">
        <f>'4T'!E61</f>
        <v>1951648972</v>
      </c>
      <c r="F60" s="26">
        <f>+E64</f>
        <v>1951648972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x14ac:dyDescent="0.25">
      <c r="A61" s="27" t="s">
        <v>58</v>
      </c>
      <c r="B61" s="27">
        <f>'1T'!E62</f>
        <v>3029873781.1599998</v>
      </c>
      <c r="C61" s="27">
        <f>'2T'!E60</f>
        <v>3029873781.1599998</v>
      </c>
      <c r="D61" s="27">
        <f>'3T'!E61</f>
        <v>4029873781.1599998</v>
      </c>
      <c r="E61" s="27">
        <f>'4T'!E62</f>
        <v>3444015128.5200005</v>
      </c>
      <c r="F61" s="26">
        <f>SUM(B61:E61)</f>
        <v>13533636472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x14ac:dyDescent="0.25">
      <c r="A62" s="27" t="s">
        <v>60</v>
      </c>
      <c r="B62" s="27">
        <f>'1T'!E63</f>
        <v>3029873781.1599998</v>
      </c>
      <c r="C62" s="27">
        <f>'2T'!E61</f>
        <v>1779412562.3199997</v>
      </c>
      <c r="D62" s="27">
        <f>'3T'!E62</f>
        <v>1945208843.4799995</v>
      </c>
      <c r="E62" s="27">
        <f>'4T'!E63</f>
        <v>5395664100.5200005</v>
      </c>
      <c r="F62" s="26">
        <f>E62</f>
        <v>5395664100.5200005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x14ac:dyDescent="0.25">
      <c r="A63" s="27" t="s">
        <v>63</v>
      </c>
      <c r="B63" s="27">
        <f>'1T'!E64</f>
        <v>1889660000</v>
      </c>
      <c r="C63" s="27">
        <f>'2T'!E62</f>
        <v>3654080000</v>
      </c>
      <c r="D63" s="27">
        <f>'3T'!E63</f>
        <v>3721055000</v>
      </c>
      <c r="E63" s="27">
        <f>'4T'!E64</f>
        <v>2317192500</v>
      </c>
      <c r="F63" s="26">
        <f>SUM(B63:E63)</f>
        <v>11581987500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x14ac:dyDescent="0.25">
      <c r="A64" s="27" t="s">
        <v>64</v>
      </c>
      <c r="B64" s="27">
        <f>'1T'!E65</f>
        <v>1140213781.1599998</v>
      </c>
      <c r="C64" s="27">
        <f>'2T'!E63</f>
        <v>516007562.31999969</v>
      </c>
      <c r="D64" s="27">
        <f>'3T'!E64</f>
        <v>824826343.47999954</v>
      </c>
      <c r="E64" s="27">
        <f>'4T'!E65</f>
        <v>1951648972</v>
      </c>
      <c r="F64" s="26">
        <f>F60</f>
        <v>1951648972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x14ac:dyDescent="0.25">
      <c r="A65" s="25"/>
      <c r="B65" s="25"/>
      <c r="C65" s="25"/>
      <c r="D65" s="25"/>
      <c r="E65" s="25"/>
      <c r="F65" s="25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x14ac:dyDescent="0.25">
      <c r="A66" s="27" t="s">
        <v>65</v>
      </c>
      <c r="B66" s="27"/>
      <c r="C66" s="27"/>
      <c r="D66" s="27"/>
      <c r="E66" s="27"/>
      <c r="F66" s="27"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x14ac:dyDescent="0.25">
      <c r="A67" s="4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" customHeight="1" x14ac:dyDescent="0.25">
      <c r="A68" s="8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</sheetData>
  <mergeCells count="13">
    <mergeCell ref="A1:G1"/>
    <mergeCell ref="A25:G25"/>
    <mergeCell ref="A55:E55"/>
    <mergeCell ref="A56:E56"/>
    <mergeCell ref="A7:F7"/>
    <mergeCell ref="A8:F8"/>
    <mergeCell ref="A26:E26"/>
    <mergeCell ref="A27:E27"/>
    <mergeCell ref="A28:E28"/>
    <mergeCell ref="A41:E41"/>
    <mergeCell ref="A42:E42"/>
    <mergeCell ref="A43:E43"/>
    <mergeCell ref="A54:E54"/>
  </mergeCells>
  <pageMargins left="0.7" right="0.7" top="0.75" bottom="0.75" header="0.3" footer="0.3"/>
  <ignoredErrors>
    <ignoredError sqref="F6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9" sqref="M9"/>
    </sheetView>
  </sheetViews>
  <sheetFormatPr baseColWidth="10" defaultColWidth="12.5703125" defaultRowHeight="15" customHeight="1" x14ac:dyDescent="0.25"/>
  <cols>
    <col min="1" max="1" width="25.5703125" bestFit="1" customWidth="1"/>
    <col min="2" max="6" width="14.42578125" bestFit="1" customWidth="1"/>
    <col min="7" max="7" width="14.42578125" customWidth="1"/>
    <col min="8" max="9" width="14.42578125" bestFit="1" customWidth="1"/>
    <col min="10" max="10" width="13.42578125" bestFit="1" customWidth="1"/>
    <col min="11" max="13" width="15.85546875" bestFit="1" customWidth="1"/>
    <col min="14" max="14" width="14.42578125" bestFit="1" customWidth="1"/>
    <col min="15" max="26" width="9.42578125" customWidth="1"/>
  </cols>
  <sheetData>
    <row r="1" spans="1:26" ht="12.75" customHeight="1" x14ac:dyDescent="0.25">
      <c r="A1" s="137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2.75" customHeight="1" x14ac:dyDescent="0.25">
      <c r="A2" s="137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2.75" customHeight="1" x14ac:dyDescent="0.25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2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2.75" customHeight="1" x14ac:dyDescent="0.25">
      <c r="A5" s="74" t="s">
        <v>46</v>
      </c>
      <c r="B5" s="106" t="s">
        <v>19</v>
      </c>
      <c r="C5" s="107" t="s">
        <v>21</v>
      </c>
      <c r="D5" s="108" t="s">
        <v>23</v>
      </c>
      <c r="E5" s="109" t="s">
        <v>13</v>
      </c>
      <c r="F5" s="107" t="s">
        <v>14</v>
      </c>
      <c r="G5" s="108" t="s">
        <v>15</v>
      </c>
      <c r="H5" s="109" t="s">
        <v>17</v>
      </c>
      <c r="I5" s="107" t="s">
        <v>18</v>
      </c>
      <c r="J5" s="108" t="s">
        <v>20</v>
      </c>
      <c r="K5" s="109" t="s">
        <v>70</v>
      </c>
      <c r="L5" s="107" t="s">
        <v>71</v>
      </c>
      <c r="M5" s="110" t="s">
        <v>72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2.75" customHeight="1" x14ac:dyDescent="0.25">
      <c r="A6" s="74"/>
      <c r="B6" s="111"/>
      <c r="C6" s="112"/>
      <c r="D6" s="77"/>
      <c r="E6" s="75"/>
      <c r="F6" s="112"/>
      <c r="G6" s="77"/>
      <c r="H6" s="75"/>
      <c r="I6" s="112"/>
      <c r="J6" s="77"/>
      <c r="K6" s="75"/>
      <c r="L6" s="112"/>
      <c r="M6" s="11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2.75" customHeight="1" x14ac:dyDescent="0.25">
      <c r="A7" s="78" t="s">
        <v>92</v>
      </c>
      <c r="B7" s="114">
        <f>'1T'!B61</f>
        <v>0</v>
      </c>
      <c r="C7" s="79">
        <f>'1T'!C61</f>
        <v>2561318781.1599998</v>
      </c>
      <c r="D7" s="79">
        <f>'1T'!D61</f>
        <v>2013073781.1599998</v>
      </c>
      <c r="E7" s="79">
        <f>'2T'!B59</f>
        <v>1140213781.1599998</v>
      </c>
      <c r="F7" s="79">
        <f>'2T'!C59</f>
        <v>3010517562.3199997</v>
      </c>
      <c r="G7" s="79">
        <f>'2T'!D59</f>
        <v>1779412562.3199997</v>
      </c>
      <c r="H7" s="79">
        <f>'3T'!B60</f>
        <v>516007562.31999969</v>
      </c>
      <c r="I7" s="79">
        <f>'3T'!C60</f>
        <v>3163726343.4799995</v>
      </c>
      <c r="J7" s="79">
        <f>'3T'!D60</f>
        <v>1945208843.4799995</v>
      </c>
      <c r="K7" s="80">
        <f>'4T'!B61</f>
        <v>824826343.47999954</v>
      </c>
      <c r="L7" s="80">
        <f>'4T'!C61</f>
        <v>3419873972</v>
      </c>
      <c r="M7" s="115">
        <f>'4T'!D61</f>
        <v>2596033972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2.75" customHeight="1" x14ac:dyDescent="0.25">
      <c r="A8" s="74" t="s">
        <v>58</v>
      </c>
      <c r="B8" s="116">
        <f>'1T'!B62</f>
        <v>3029873781.1599998</v>
      </c>
      <c r="C8" s="82">
        <f>'1T'!C62</f>
        <v>0</v>
      </c>
      <c r="D8" s="82">
        <f>'1T'!D62</f>
        <v>0</v>
      </c>
      <c r="E8" s="116">
        <f>'1T'!E62</f>
        <v>3029873781.1599998</v>
      </c>
      <c r="F8" s="82">
        <f>'2T'!C60</f>
        <v>0</v>
      </c>
      <c r="G8" s="82">
        <f>'2T'!D60</f>
        <v>0</v>
      </c>
      <c r="H8" s="82">
        <f>+'3T'!B61</f>
        <v>4029873781.1599998</v>
      </c>
      <c r="I8" s="82">
        <f>'3T'!C61</f>
        <v>0</v>
      </c>
      <c r="J8" s="82">
        <f>'3T'!D61</f>
        <v>0</v>
      </c>
      <c r="K8" s="82">
        <f>+'3T'!E61+1000000000</f>
        <v>5029873781.1599998</v>
      </c>
      <c r="L8" s="75">
        <f>'4T'!C62</f>
        <v>0</v>
      </c>
      <c r="M8" s="117">
        <f>'4T'!D62</f>
        <v>0</v>
      </c>
      <c r="N8" s="83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2.75" customHeight="1" x14ac:dyDescent="0.25">
      <c r="A9" s="84" t="s">
        <v>60</v>
      </c>
      <c r="B9" s="118">
        <f>'1T'!B63</f>
        <v>3029873781.1599998</v>
      </c>
      <c r="C9" s="85">
        <f>'1T'!C63</f>
        <v>2561318781.1599998</v>
      </c>
      <c r="D9" s="85">
        <f>'1T'!D63</f>
        <v>2013073781.1599998</v>
      </c>
      <c r="E9" s="85">
        <f>'2T'!B61</f>
        <v>4170087562.3199997</v>
      </c>
      <c r="F9" s="85">
        <f>'2T'!C61</f>
        <v>3010517562.3199997</v>
      </c>
      <c r="G9" s="85">
        <f>'2T'!D61</f>
        <v>1779412562.3199997</v>
      </c>
      <c r="H9" s="85">
        <f>'3T'!B62</f>
        <v>4545881343.4799995</v>
      </c>
      <c r="I9" s="85">
        <f>'3T'!C62</f>
        <v>3163726343.4799995</v>
      </c>
      <c r="J9" s="85">
        <f>'3T'!D62</f>
        <v>1945208843.4799995</v>
      </c>
      <c r="K9" s="86">
        <f>'4T'!B63</f>
        <v>4268841472</v>
      </c>
      <c r="L9" s="86">
        <f>'4T'!C63</f>
        <v>3419873972</v>
      </c>
      <c r="M9" s="119">
        <f>'4T'!D63</f>
        <v>2596033972</v>
      </c>
      <c r="N9" s="83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12.75" customHeight="1" x14ac:dyDescent="0.25">
      <c r="A10" s="74" t="s">
        <v>63</v>
      </c>
      <c r="B10" s="116">
        <f>+'1T'!B64</f>
        <v>468555000</v>
      </c>
      <c r="C10" s="82">
        <f>+'1T'!C51</f>
        <v>548245000</v>
      </c>
      <c r="D10" s="82">
        <f>+'1T'!D51</f>
        <v>872860000</v>
      </c>
      <c r="E10" s="82">
        <f>+'2T'!B50</f>
        <v>1159570000</v>
      </c>
      <c r="F10" s="82">
        <f>+'2T'!C50</f>
        <v>1231105000</v>
      </c>
      <c r="G10" s="82">
        <f>+'2T'!D50</f>
        <v>1263405000</v>
      </c>
      <c r="H10" s="82">
        <f>+'3T'!B51</f>
        <v>1382155000</v>
      </c>
      <c r="I10" s="82">
        <f>+'3T'!C51</f>
        <v>1218517500</v>
      </c>
      <c r="J10" s="82">
        <f>+'3T'!D51</f>
        <v>1120382500</v>
      </c>
      <c r="K10" s="82">
        <f>+'4T'!B52</f>
        <v>848967500</v>
      </c>
      <c r="L10" s="82">
        <f>+'4T'!C52</f>
        <v>823840000</v>
      </c>
      <c r="M10" s="120">
        <f>+'4T'!D52</f>
        <v>644385000</v>
      </c>
      <c r="N10" s="83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2.75" customHeight="1" x14ac:dyDescent="0.25">
      <c r="A11" s="87" t="s">
        <v>64</v>
      </c>
      <c r="B11" s="121">
        <f>+'1T'!B65</f>
        <v>2561318781.1599998</v>
      </c>
      <c r="C11" s="122">
        <f>+'1T'!C65</f>
        <v>2013073781.1599998</v>
      </c>
      <c r="D11" s="122">
        <f>+'1T'!D65</f>
        <v>1140213781.1599998</v>
      </c>
      <c r="E11" s="122">
        <f>+'2T'!B63</f>
        <v>3010517562.3199997</v>
      </c>
      <c r="F11" s="122">
        <f>+'2T'!C63</f>
        <v>1779412562.3199997</v>
      </c>
      <c r="G11" s="122">
        <f>+'2T'!D63</f>
        <v>516007562.31999969</v>
      </c>
      <c r="H11" s="122">
        <f>+'3T'!B64</f>
        <v>3163726343.4799995</v>
      </c>
      <c r="I11" s="122">
        <f>+'3T'!C64</f>
        <v>1945208843.4799995</v>
      </c>
      <c r="J11" s="122">
        <f>+'3T'!D64</f>
        <v>824826343.47999954</v>
      </c>
      <c r="K11" s="123">
        <f>+'4T'!B65</f>
        <v>3419873972</v>
      </c>
      <c r="L11" s="123">
        <f>+'4T'!C65</f>
        <v>2596033972</v>
      </c>
      <c r="M11" s="124">
        <f>+'4T'!E65</f>
        <v>1951648972</v>
      </c>
      <c r="N11" s="83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2.75" customHeight="1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2.75" customHeight="1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2.75" customHeight="1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3" t="s">
        <v>37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2.75" customHeight="1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 t="s">
        <v>37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2.75" customHeight="1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3" t="s">
        <v>37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2.75" customHeight="1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2.75" customHeight="1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2.75" customHeight="1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2.75" customHeight="1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2.75" customHeight="1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2.75" customHeight="1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2.75" customHeight="1" x14ac:dyDescent="0.2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2.75" customHeight="1" x14ac:dyDescent="0.25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2.75" customHeight="1" x14ac:dyDescent="0.2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2.75" customHeight="1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2.75" customHeight="1" x14ac:dyDescent="0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2.75" customHeight="1" x14ac:dyDescent="0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2.75" customHeight="1" x14ac:dyDescent="0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2.75" customHeight="1" x14ac:dyDescent="0.2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2.75" customHeight="1" x14ac:dyDescent="0.2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2.75" customHeight="1" x14ac:dyDescent="0.2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2.75" customHeight="1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2.75" customHeight="1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2.75" customHeight="1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2.75" customHeight="1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2.75" customHeight="1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2.75" customHeight="1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2.75" customHeight="1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2.75" customHeight="1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2.75" customHeight="1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2.75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2.75" customHeight="1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2.75" customHeight="1" x14ac:dyDescent="0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2.75" customHeight="1" x14ac:dyDescent="0.2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2.75" customHeight="1" x14ac:dyDescent="0.2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2.75" customHeight="1" x14ac:dyDescent="0.2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2.75" customHeight="1" x14ac:dyDescent="0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2.75" customHeight="1" x14ac:dyDescent="0.2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2.7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2.75" customHeight="1" x14ac:dyDescent="0.2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2.75" customHeight="1" x14ac:dyDescent="0.2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2.75" customHeight="1" x14ac:dyDescent="0.2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2.75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2.75" customHeight="1" x14ac:dyDescent="0.2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2.75" customHeight="1" x14ac:dyDescent="0.2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2.75" customHeight="1" x14ac:dyDescent="0.2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2.75" customHeight="1" x14ac:dyDescent="0.2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2.75" customHeight="1" x14ac:dyDescent="0.2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2.75" customHeight="1" x14ac:dyDescent="0.2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2.75" customHeight="1" x14ac:dyDescent="0.2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2.75" customHeight="1" x14ac:dyDescent="0.2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2.75" customHeight="1" x14ac:dyDescent="0.2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2.75" customHeight="1" x14ac:dyDescent="0.2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2.75" customHeight="1" x14ac:dyDescent="0.2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2.7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2.75" customHeight="1" x14ac:dyDescent="0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2.75" customHeight="1" x14ac:dyDescent="0.2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2.75" customHeight="1" x14ac:dyDescent="0.2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2.75" customHeight="1" x14ac:dyDescent="0.25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2.75" customHeight="1" x14ac:dyDescent="0.25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2.75" customHeight="1" x14ac:dyDescent="0.25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2.75" customHeight="1" x14ac:dyDescent="0.2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2.75" customHeight="1" x14ac:dyDescent="0.25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2.75" customHeight="1" x14ac:dyDescent="0.2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2.75" customHeight="1" x14ac:dyDescent="0.25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2.75" customHeight="1" x14ac:dyDescent="0.25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2.75" customHeight="1" x14ac:dyDescent="0.2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2.75" customHeight="1" x14ac:dyDescent="0.2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2.75" customHeight="1" x14ac:dyDescent="0.2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2.75" customHeight="1" x14ac:dyDescent="0.2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2.75" customHeight="1" x14ac:dyDescent="0.25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2.75" customHeight="1" x14ac:dyDescent="0.2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2.75" customHeight="1" x14ac:dyDescent="0.25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2.75" customHeight="1" x14ac:dyDescent="0.25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2.75" customHeight="1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2.75" customHeight="1" x14ac:dyDescent="0.25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2.75" customHeight="1" x14ac:dyDescent="0.2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2.75" customHeight="1" x14ac:dyDescent="0.2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2.75" customHeight="1" x14ac:dyDescent="0.25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2.75" customHeight="1" x14ac:dyDescent="0.2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2.75" customHeight="1" x14ac:dyDescent="0.2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2.75" customHeight="1" x14ac:dyDescent="0.2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2.75" customHeight="1" x14ac:dyDescent="0.25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2.75" customHeight="1" x14ac:dyDescent="0.25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2.75" customHeight="1" x14ac:dyDescent="0.25">
      <c r="A96" s="8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2.75" customHeight="1" x14ac:dyDescent="0.2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2.75" customHeight="1" x14ac:dyDescent="0.25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2.75" customHeight="1" x14ac:dyDescent="0.25">
      <c r="A99" s="88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2.75" customHeight="1" x14ac:dyDescent="0.25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2.75" customHeight="1" x14ac:dyDescent="0.25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2.75" customHeight="1" x14ac:dyDescent="0.25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2.75" customHeight="1" x14ac:dyDescent="0.25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2.75" customHeight="1" x14ac:dyDescent="0.25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2.75" customHeight="1" x14ac:dyDescent="0.25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2.75" customHeight="1" x14ac:dyDescent="0.25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2.75" customHeight="1" x14ac:dyDescent="0.2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2.75" customHeight="1" x14ac:dyDescent="0.25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2.75" customHeight="1" x14ac:dyDescent="0.25">
      <c r="A109" s="88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2.75" customHeight="1" x14ac:dyDescent="0.25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2.75" customHeight="1" x14ac:dyDescent="0.25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2.75" customHeight="1" x14ac:dyDescent="0.2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2.75" customHeight="1" x14ac:dyDescent="0.2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2.75" customHeight="1" x14ac:dyDescent="0.25">
      <c r="A114" s="88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2.75" customHeight="1" x14ac:dyDescent="0.25">
      <c r="A115" s="88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2.75" customHeight="1" x14ac:dyDescent="0.25">
      <c r="A116" s="88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2.75" customHeight="1" x14ac:dyDescent="0.25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2.75" customHeight="1" x14ac:dyDescent="0.25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2.75" customHeight="1" x14ac:dyDescent="0.25">
      <c r="A119" s="88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2.75" customHeight="1" x14ac:dyDescent="0.25">
      <c r="A120" s="88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2.75" customHeight="1" x14ac:dyDescent="0.25">
      <c r="A121" s="88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2.75" customHeight="1" x14ac:dyDescent="0.25">
      <c r="A122" s="88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2.75" customHeight="1" x14ac:dyDescent="0.25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2.75" customHeight="1" x14ac:dyDescent="0.25">
      <c r="A124" s="88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2.75" customHeight="1" x14ac:dyDescent="0.25">
      <c r="A125" s="88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2.75" customHeight="1" x14ac:dyDescent="0.25">
      <c r="A126" s="88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2.75" customHeight="1" x14ac:dyDescent="0.25">
      <c r="A127" s="88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2.75" customHeight="1" x14ac:dyDescent="0.25">
      <c r="A128" s="88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2.75" customHeight="1" x14ac:dyDescent="0.25">
      <c r="A129" s="88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2.75" customHeight="1" x14ac:dyDescent="0.25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2.75" customHeight="1" x14ac:dyDescent="0.25">
      <c r="A131" s="88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2.75" customHeight="1" x14ac:dyDescent="0.25">
      <c r="A132" s="88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2.75" customHeight="1" x14ac:dyDescent="0.25">
      <c r="A133" s="88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2.75" customHeight="1" x14ac:dyDescent="0.25">
      <c r="A134" s="88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2.75" customHeight="1" x14ac:dyDescent="0.25">
      <c r="A135" s="88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2.75" customHeight="1" x14ac:dyDescent="0.25">
      <c r="A136" s="88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2.75" customHeight="1" x14ac:dyDescent="0.25">
      <c r="A137" s="88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2.75" customHeight="1" x14ac:dyDescent="0.25">
      <c r="A138" s="88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2.75" customHeight="1" x14ac:dyDescent="0.25">
      <c r="A139" s="88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2.75" customHeight="1" x14ac:dyDescent="0.25">
      <c r="A140" s="88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2.75" customHeight="1" x14ac:dyDescent="0.25">
      <c r="A141" s="88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2.75" customHeight="1" x14ac:dyDescent="0.25">
      <c r="A142" s="88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2.75" customHeight="1" x14ac:dyDescent="0.25">
      <c r="A143" s="88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2.75" customHeight="1" x14ac:dyDescent="0.25">
      <c r="A144" s="88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2.75" customHeight="1" x14ac:dyDescent="0.25">
      <c r="A145" s="88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2.75" customHeight="1" x14ac:dyDescent="0.25">
      <c r="A146" s="88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2.75" customHeight="1" x14ac:dyDescent="0.25">
      <c r="A147" s="88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2.75" customHeight="1" x14ac:dyDescent="0.25">
      <c r="A148" s="88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2.75" customHeight="1" x14ac:dyDescent="0.25">
      <c r="A149" s="88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2.75" customHeight="1" x14ac:dyDescent="0.25">
      <c r="A150" s="88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2.75" customHeight="1" x14ac:dyDescent="0.25">
      <c r="A151" s="88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2.75" customHeight="1" x14ac:dyDescent="0.25">
      <c r="A152" s="88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2.75" customHeight="1" x14ac:dyDescent="0.25">
      <c r="A153" s="88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2.75" customHeight="1" x14ac:dyDescent="0.25">
      <c r="A154" s="88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2.75" customHeight="1" x14ac:dyDescent="0.25">
      <c r="A155" s="88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2.75" customHeight="1" x14ac:dyDescent="0.25">
      <c r="A156" s="88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2.75" customHeight="1" x14ac:dyDescent="0.25">
      <c r="A157" s="88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2.75" customHeight="1" x14ac:dyDescent="0.25">
      <c r="A158" s="88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2.75" customHeight="1" x14ac:dyDescent="0.25">
      <c r="A159" s="88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2.75" customHeight="1" x14ac:dyDescent="0.25">
      <c r="A160" s="88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2.75" customHeight="1" x14ac:dyDescent="0.25">
      <c r="A161" s="88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2.75" customHeight="1" x14ac:dyDescent="0.25">
      <c r="A162" s="88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2.75" customHeight="1" x14ac:dyDescent="0.25">
      <c r="A163" s="88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2.75" customHeight="1" x14ac:dyDescent="0.25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2.75" customHeight="1" x14ac:dyDescent="0.25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2.75" customHeight="1" x14ac:dyDescent="0.25">
      <c r="A166" s="88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2.75" customHeight="1" x14ac:dyDescent="0.25">
      <c r="A167" s="88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2.75" customHeight="1" x14ac:dyDescent="0.25">
      <c r="A168" s="88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2.75" customHeight="1" x14ac:dyDescent="0.25">
      <c r="A169" s="88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2.75" customHeight="1" x14ac:dyDescent="0.25">
      <c r="A170" s="88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2.75" customHeight="1" x14ac:dyDescent="0.25">
      <c r="A171" s="88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2.75" customHeight="1" x14ac:dyDescent="0.25">
      <c r="A172" s="88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2.75" customHeight="1" x14ac:dyDescent="0.25">
      <c r="A173" s="88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2.75" customHeight="1" x14ac:dyDescent="0.25">
      <c r="A174" s="88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2.75" customHeight="1" x14ac:dyDescent="0.25">
      <c r="A175" s="88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2.75" customHeight="1" x14ac:dyDescent="0.25">
      <c r="A176" s="88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2.75" customHeight="1" x14ac:dyDescent="0.25">
      <c r="A177" s="88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2.75" customHeight="1" x14ac:dyDescent="0.25">
      <c r="A178" s="88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2.75" customHeight="1" x14ac:dyDescent="0.25">
      <c r="A179" s="88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2.75" customHeight="1" x14ac:dyDescent="0.25">
      <c r="A180" s="88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2.75" customHeight="1" x14ac:dyDescent="0.25">
      <c r="A181" s="88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2.75" customHeight="1" x14ac:dyDescent="0.25">
      <c r="A182" s="88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2.75" customHeight="1" x14ac:dyDescent="0.25">
      <c r="A183" s="88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2.75" customHeight="1" x14ac:dyDescent="0.25">
      <c r="A184" s="88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2.75" customHeight="1" x14ac:dyDescent="0.25">
      <c r="A185" s="88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2.75" customHeight="1" x14ac:dyDescent="0.25">
      <c r="A186" s="88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2.75" customHeight="1" x14ac:dyDescent="0.25">
      <c r="A187" s="88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2.75" customHeight="1" x14ac:dyDescent="0.25">
      <c r="A188" s="88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2.75" customHeight="1" x14ac:dyDescent="0.25">
      <c r="A189" s="88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2.75" customHeight="1" x14ac:dyDescent="0.25">
      <c r="A190" s="88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2.75" customHeight="1" x14ac:dyDescent="0.25">
      <c r="A191" s="88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2.75" customHeight="1" x14ac:dyDescent="0.25">
      <c r="A192" s="88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2.75" customHeight="1" x14ac:dyDescent="0.25">
      <c r="A193" s="88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2.75" customHeight="1" x14ac:dyDescent="0.25">
      <c r="A194" s="88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2.75" customHeight="1" x14ac:dyDescent="0.25">
      <c r="A195" s="88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2.75" customHeight="1" x14ac:dyDescent="0.25">
      <c r="A196" s="88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2.75" customHeight="1" x14ac:dyDescent="0.25">
      <c r="A197" s="88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2.75" customHeight="1" x14ac:dyDescent="0.25">
      <c r="A198" s="88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2.75" customHeight="1" x14ac:dyDescent="0.25">
      <c r="A199" s="88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2.75" customHeight="1" x14ac:dyDescent="0.25">
      <c r="A200" s="88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2.75" customHeight="1" x14ac:dyDescent="0.25">
      <c r="A201" s="88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2.75" customHeight="1" x14ac:dyDescent="0.25">
      <c r="A202" s="88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2.75" customHeight="1" x14ac:dyDescent="0.25">
      <c r="A203" s="88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2.75" customHeight="1" x14ac:dyDescent="0.25">
      <c r="A204" s="88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2.75" customHeight="1" x14ac:dyDescent="0.25">
      <c r="A205" s="88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2.75" customHeight="1" x14ac:dyDescent="0.25">
      <c r="A206" s="88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2.75" customHeight="1" x14ac:dyDescent="0.25">
      <c r="A207" s="88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2.75" customHeight="1" x14ac:dyDescent="0.25">
      <c r="A208" s="88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2.75" customHeight="1" x14ac:dyDescent="0.25">
      <c r="A209" s="88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2.75" customHeight="1" x14ac:dyDescent="0.25">
      <c r="A210" s="88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2.75" customHeight="1" x14ac:dyDescent="0.25">
      <c r="A211" s="88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2.75" customHeight="1" x14ac:dyDescent="0.25">
      <c r="A212" s="88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2.75" customHeight="1" x14ac:dyDescent="0.25">
      <c r="A213" s="88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2.75" customHeight="1" x14ac:dyDescent="0.25">
      <c r="A214" s="88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2.75" customHeight="1" x14ac:dyDescent="0.25">
      <c r="A215" s="88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2.75" customHeight="1" x14ac:dyDescent="0.25">
      <c r="A216" s="88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2.75" customHeight="1" x14ac:dyDescent="0.25">
      <c r="A217" s="88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2.75" customHeight="1" x14ac:dyDescent="0.25">
      <c r="A218" s="88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2.75" customHeight="1" x14ac:dyDescent="0.25">
      <c r="A219" s="88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2.75" customHeight="1" x14ac:dyDescent="0.25">
      <c r="A220" s="88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2.75" customHeight="1" x14ac:dyDescent="0.25">
      <c r="A221" s="88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2.75" customHeight="1" x14ac:dyDescent="0.25">
      <c r="A222" s="88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2.75" customHeight="1" x14ac:dyDescent="0.25">
      <c r="A223" s="88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2.75" customHeight="1" x14ac:dyDescent="0.25">
      <c r="A224" s="88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2.75" customHeight="1" x14ac:dyDescent="0.25">
      <c r="A225" s="88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2.75" customHeight="1" x14ac:dyDescent="0.25">
      <c r="A226" s="88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2.75" customHeight="1" x14ac:dyDescent="0.25">
      <c r="A227" s="88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2.75" customHeight="1" x14ac:dyDescent="0.25">
      <c r="A228" s="88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2.75" customHeight="1" x14ac:dyDescent="0.25">
      <c r="A229" s="88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2.75" customHeight="1" x14ac:dyDescent="0.25">
      <c r="A230" s="88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2.75" customHeight="1" x14ac:dyDescent="0.25">
      <c r="A231" s="88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2.75" customHeight="1" x14ac:dyDescent="0.25">
      <c r="A232" s="88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2.75" customHeight="1" x14ac:dyDescent="0.25">
      <c r="A233" s="88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2.75" customHeight="1" x14ac:dyDescent="0.25">
      <c r="A234" s="88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2.75" customHeight="1" x14ac:dyDescent="0.25">
      <c r="A235" s="88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2.75" customHeight="1" x14ac:dyDescent="0.25">
      <c r="A236" s="88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2.75" customHeight="1" x14ac:dyDescent="0.25">
      <c r="A237" s="88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2.75" customHeight="1" x14ac:dyDescent="0.25">
      <c r="A238" s="88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2.75" customHeight="1" x14ac:dyDescent="0.25">
      <c r="A239" s="88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2.75" customHeight="1" x14ac:dyDescent="0.25">
      <c r="A240" s="88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2.75" customHeight="1" x14ac:dyDescent="0.25">
      <c r="A241" s="88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2.75" customHeight="1" x14ac:dyDescent="0.25">
      <c r="A242" s="88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2.75" customHeight="1" x14ac:dyDescent="0.25">
      <c r="A243" s="88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2.75" customHeight="1" x14ac:dyDescent="0.25">
      <c r="A244" s="88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2.75" customHeight="1" x14ac:dyDescent="0.25">
      <c r="A245" s="88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2.75" customHeight="1" x14ac:dyDescent="0.25">
      <c r="A246" s="88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2.75" customHeight="1" x14ac:dyDescent="0.25">
      <c r="A247" s="88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2.75" customHeight="1" x14ac:dyDescent="0.25">
      <c r="A248" s="88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2.75" customHeight="1" x14ac:dyDescent="0.25">
      <c r="A249" s="88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2.75" customHeight="1" x14ac:dyDescent="0.25">
      <c r="A250" s="88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2.75" customHeight="1" x14ac:dyDescent="0.25">
      <c r="A251" s="88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2.75" customHeight="1" x14ac:dyDescent="0.25">
      <c r="A252" s="88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2.75" customHeight="1" x14ac:dyDescent="0.25">
      <c r="A253" s="88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2.75" customHeight="1" x14ac:dyDescent="0.25">
      <c r="A254" s="88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2.75" customHeight="1" x14ac:dyDescent="0.25">
      <c r="A255" s="88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2.75" customHeight="1" x14ac:dyDescent="0.25">
      <c r="A256" s="88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2.75" customHeight="1" x14ac:dyDescent="0.25">
      <c r="A257" s="88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2.75" customHeight="1" x14ac:dyDescent="0.25">
      <c r="A258" s="88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2.75" customHeight="1" x14ac:dyDescent="0.25">
      <c r="A259" s="88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2.75" customHeight="1" x14ac:dyDescent="0.25">
      <c r="A260" s="88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2.75" customHeight="1" x14ac:dyDescent="0.25">
      <c r="A261" s="88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2.75" customHeight="1" x14ac:dyDescent="0.25">
      <c r="A262" s="88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2.75" customHeight="1" x14ac:dyDescent="0.25">
      <c r="A263" s="88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2.75" customHeight="1" x14ac:dyDescent="0.25">
      <c r="A264" s="88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2.75" customHeight="1" x14ac:dyDescent="0.25">
      <c r="A265" s="88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2.75" customHeight="1" x14ac:dyDescent="0.25">
      <c r="A266" s="88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2.75" customHeight="1" x14ac:dyDescent="0.25">
      <c r="A267" s="88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2.75" customHeight="1" x14ac:dyDescent="0.25">
      <c r="A268" s="88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2.75" customHeight="1" x14ac:dyDescent="0.25">
      <c r="A269" s="88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2.75" customHeight="1" x14ac:dyDescent="0.25">
      <c r="A270" s="88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2.75" customHeight="1" x14ac:dyDescent="0.25">
      <c r="A271" s="88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2.75" customHeight="1" x14ac:dyDescent="0.25">
      <c r="A272" s="88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2.75" customHeight="1" x14ac:dyDescent="0.25">
      <c r="A273" s="88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2.75" customHeight="1" x14ac:dyDescent="0.25">
      <c r="A274" s="88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2.75" customHeight="1" x14ac:dyDescent="0.25">
      <c r="A275" s="88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2.75" customHeight="1" x14ac:dyDescent="0.25">
      <c r="A276" s="88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2.75" customHeight="1" x14ac:dyDescent="0.25">
      <c r="A277" s="88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2.75" customHeight="1" x14ac:dyDescent="0.25">
      <c r="A278" s="88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2.75" customHeight="1" x14ac:dyDescent="0.25">
      <c r="A279" s="88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2.75" customHeight="1" x14ac:dyDescent="0.25">
      <c r="A280" s="88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2.75" customHeight="1" x14ac:dyDescent="0.25">
      <c r="A281" s="88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2.75" customHeight="1" x14ac:dyDescent="0.25">
      <c r="A282" s="88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2.75" customHeight="1" x14ac:dyDescent="0.25">
      <c r="A283" s="88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2.75" customHeight="1" x14ac:dyDescent="0.25">
      <c r="A284" s="88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2.75" customHeight="1" x14ac:dyDescent="0.25">
      <c r="A285" s="88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2.75" customHeight="1" x14ac:dyDescent="0.25">
      <c r="A286" s="88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2.75" customHeight="1" x14ac:dyDescent="0.25">
      <c r="A287" s="88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2.75" customHeight="1" x14ac:dyDescent="0.25">
      <c r="A288" s="88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2.75" customHeight="1" x14ac:dyDescent="0.25">
      <c r="A289" s="88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2.75" customHeight="1" x14ac:dyDescent="0.25">
      <c r="A290" s="88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2.75" customHeight="1" x14ac:dyDescent="0.25">
      <c r="A291" s="88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2.75" customHeight="1" x14ac:dyDescent="0.25">
      <c r="A292" s="88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2.75" customHeight="1" x14ac:dyDescent="0.25">
      <c r="A293" s="88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2.75" customHeight="1" x14ac:dyDescent="0.25">
      <c r="A294" s="88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2.75" customHeight="1" x14ac:dyDescent="0.25">
      <c r="A295" s="88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2.75" customHeight="1" x14ac:dyDescent="0.25">
      <c r="A296" s="88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2.75" customHeight="1" x14ac:dyDescent="0.25">
      <c r="A297" s="88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2.75" customHeight="1" x14ac:dyDescent="0.25">
      <c r="A298" s="88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2.75" customHeight="1" x14ac:dyDescent="0.25">
      <c r="A299" s="88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2.75" customHeight="1" x14ac:dyDescent="0.25">
      <c r="A300" s="88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2.75" customHeight="1" x14ac:dyDescent="0.25">
      <c r="A301" s="88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2.75" customHeight="1" x14ac:dyDescent="0.25">
      <c r="A302" s="88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2.75" customHeight="1" x14ac:dyDescent="0.25">
      <c r="A303" s="88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2.75" customHeight="1" x14ac:dyDescent="0.25">
      <c r="A304" s="88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2.75" customHeight="1" x14ac:dyDescent="0.25">
      <c r="A305" s="88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2.75" customHeight="1" x14ac:dyDescent="0.25">
      <c r="A306" s="88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2.75" customHeight="1" x14ac:dyDescent="0.25">
      <c r="A307" s="88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2.75" customHeight="1" x14ac:dyDescent="0.25">
      <c r="A308" s="88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2.75" customHeight="1" x14ac:dyDescent="0.25">
      <c r="A309" s="88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2.75" customHeight="1" x14ac:dyDescent="0.25">
      <c r="A310" s="88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2.75" customHeight="1" x14ac:dyDescent="0.25">
      <c r="A311" s="88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2.75" customHeight="1" x14ac:dyDescent="0.25">
      <c r="A312" s="88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2.75" customHeight="1" x14ac:dyDescent="0.25">
      <c r="A313" s="88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2.75" customHeight="1" x14ac:dyDescent="0.25">
      <c r="A314" s="88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2.75" customHeight="1" x14ac:dyDescent="0.25">
      <c r="A315" s="88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2.75" customHeight="1" x14ac:dyDescent="0.25">
      <c r="A316" s="88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2.75" customHeight="1" x14ac:dyDescent="0.25">
      <c r="A317" s="88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2.75" customHeight="1" x14ac:dyDescent="0.25">
      <c r="A318" s="88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2.75" customHeight="1" x14ac:dyDescent="0.25">
      <c r="A319" s="88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2.75" customHeight="1" x14ac:dyDescent="0.25">
      <c r="A320" s="88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2.75" customHeight="1" x14ac:dyDescent="0.25">
      <c r="A321" s="88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2.75" customHeight="1" x14ac:dyDescent="0.25">
      <c r="A322" s="88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2.75" customHeight="1" x14ac:dyDescent="0.25">
      <c r="A323" s="88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2.75" customHeight="1" x14ac:dyDescent="0.25">
      <c r="A324" s="88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2.75" customHeight="1" x14ac:dyDescent="0.25">
      <c r="A325" s="88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2.75" customHeight="1" x14ac:dyDescent="0.25">
      <c r="A326" s="88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2.75" customHeight="1" x14ac:dyDescent="0.25">
      <c r="A327" s="88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2.75" customHeight="1" x14ac:dyDescent="0.25">
      <c r="A328" s="88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2.75" customHeight="1" x14ac:dyDescent="0.25">
      <c r="A329" s="88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2.75" customHeight="1" x14ac:dyDescent="0.25">
      <c r="A330" s="88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2.75" customHeight="1" x14ac:dyDescent="0.25">
      <c r="A331" s="88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2.75" customHeight="1" x14ac:dyDescent="0.25">
      <c r="A332" s="88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2.75" customHeight="1" x14ac:dyDescent="0.25">
      <c r="A333" s="88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2.75" customHeight="1" x14ac:dyDescent="0.25">
      <c r="A334" s="88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2.75" customHeight="1" x14ac:dyDescent="0.25">
      <c r="A335" s="88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2.75" customHeight="1" x14ac:dyDescent="0.25">
      <c r="A336" s="88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2.75" customHeight="1" x14ac:dyDescent="0.25">
      <c r="A337" s="88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2.75" customHeight="1" x14ac:dyDescent="0.25">
      <c r="A338" s="88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2.75" customHeight="1" x14ac:dyDescent="0.25">
      <c r="A339" s="88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2.75" customHeight="1" x14ac:dyDescent="0.25">
      <c r="A340" s="88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2.75" customHeight="1" x14ac:dyDescent="0.25">
      <c r="A341" s="88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2.75" customHeight="1" x14ac:dyDescent="0.25">
      <c r="A342" s="88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2.75" customHeight="1" x14ac:dyDescent="0.25">
      <c r="A343" s="88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2.75" customHeight="1" x14ac:dyDescent="0.25">
      <c r="A344" s="88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2.75" customHeight="1" x14ac:dyDescent="0.25">
      <c r="A345" s="88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2.75" customHeight="1" x14ac:dyDescent="0.25">
      <c r="A346" s="88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2.75" customHeight="1" x14ac:dyDescent="0.25">
      <c r="A347" s="88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2.75" customHeight="1" x14ac:dyDescent="0.25">
      <c r="A348" s="88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2.75" customHeight="1" x14ac:dyDescent="0.25">
      <c r="A349" s="88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2.75" customHeight="1" x14ac:dyDescent="0.25">
      <c r="A350" s="88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2.75" customHeight="1" x14ac:dyDescent="0.25">
      <c r="A351" s="88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2.75" customHeight="1" x14ac:dyDescent="0.25">
      <c r="A352" s="88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2.75" customHeight="1" x14ac:dyDescent="0.25">
      <c r="A353" s="88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2.75" customHeight="1" x14ac:dyDescent="0.25">
      <c r="A354" s="88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2.75" customHeight="1" x14ac:dyDescent="0.25">
      <c r="A355" s="88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2.75" customHeight="1" x14ac:dyDescent="0.25">
      <c r="A356" s="88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2.75" customHeight="1" x14ac:dyDescent="0.25">
      <c r="A357" s="88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2.75" customHeight="1" x14ac:dyDescent="0.25">
      <c r="A358" s="88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2.75" customHeight="1" x14ac:dyDescent="0.25">
      <c r="A359" s="88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2.75" customHeight="1" x14ac:dyDescent="0.25">
      <c r="A360" s="88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2.75" customHeight="1" x14ac:dyDescent="0.25">
      <c r="A361" s="88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2.75" customHeight="1" x14ac:dyDescent="0.25">
      <c r="A362" s="88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2.75" customHeight="1" x14ac:dyDescent="0.25">
      <c r="A363" s="88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2.75" customHeight="1" x14ac:dyDescent="0.25">
      <c r="A364" s="88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2.75" customHeight="1" x14ac:dyDescent="0.25">
      <c r="A365" s="88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2.75" customHeight="1" x14ac:dyDescent="0.25">
      <c r="A366" s="88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2.75" customHeight="1" x14ac:dyDescent="0.25">
      <c r="A367" s="88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2.75" customHeight="1" x14ac:dyDescent="0.25">
      <c r="A368" s="88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2.75" customHeight="1" x14ac:dyDescent="0.25">
      <c r="A369" s="88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2.75" customHeight="1" x14ac:dyDescent="0.25">
      <c r="A370" s="88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2.75" customHeight="1" x14ac:dyDescent="0.25">
      <c r="A371" s="88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2.75" customHeight="1" x14ac:dyDescent="0.25">
      <c r="A372" s="88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2.75" customHeight="1" x14ac:dyDescent="0.25">
      <c r="A373" s="88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2.75" customHeight="1" x14ac:dyDescent="0.25">
      <c r="A374" s="88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2.75" customHeight="1" x14ac:dyDescent="0.25">
      <c r="A375" s="88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2.75" customHeight="1" x14ac:dyDescent="0.25">
      <c r="A376" s="88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2.75" customHeight="1" x14ac:dyDescent="0.25">
      <c r="A377" s="88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2.75" customHeight="1" x14ac:dyDescent="0.25">
      <c r="A378" s="88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2.75" customHeight="1" x14ac:dyDescent="0.25">
      <c r="A379" s="88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2.75" customHeight="1" x14ac:dyDescent="0.25">
      <c r="A380" s="88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2.75" customHeight="1" x14ac:dyDescent="0.25">
      <c r="A381" s="88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2.75" customHeight="1" x14ac:dyDescent="0.25">
      <c r="A382" s="88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2.75" customHeight="1" x14ac:dyDescent="0.25">
      <c r="A383" s="88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2.75" customHeight="1" x14ac:dyDescent="0.25">
      <c r="A384" s="88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2.75" customHeight="1" x14ac:dyDescent="0.25">
      <c r="A385" s="88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2.75" customHeight="1" x14ac:dyDescent="0.25">
      <c r="A386" s="88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2.75" customHeight="1" x14ac:dyDescent="0.25">
      <c r="A387" s="88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2.75" customHeight="1" x14ac:dyDescent="0.25">
      <c r="A388" s="88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2.75" customHeight="1" x14ac:dyDescent="0.25">
      <c r="A389" s="88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2.75" customHeight="1" x14ac:dyDescent="0.25">
      <c r="A390" s="88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2.75" customHeight="1" x14ac:dyDescent="0.25">
      <c r="A391" s="88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2.75" customHeight="1" x14ac:dyDescent="0.25">
      <c r="A392" s="88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2.75" customHeight="1" x14ac:dyDescent="0.25">
      <c r="A393" s="88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2.75" customHeight="1" x14ac:dyDescent="0.25">
      <c r="A394" s="88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2.75" customHeight="1" x14ac:dyDescent="0.25">
      <c r="A395" s="88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2.75" customHeight="1" x14ac:dyDescent="0.25">
      <c r="A396" s="88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2.75" customHeight="1" x14ac:dyDescent="0.25">
      <c r="A397" s="88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2.75" customHeight="1" x14ac:dyDescent="0.25">
      <c r="A398" s="88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2.75" customHeight="1" x14ac:dyDescent="0.25">
      <c r="A399" s="88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2.75" customHeight="1" x14ac:dyDescent="0.25">
      <c r="A400" s="88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2.75" customHeight="1" x14ac:dyDescent="0.25">
      <c r="A401" s="88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2.75" customHeight="1" x14ac:dyDescent="0.25">
      <c r="A402" s="88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2.75" customHeight="1" x14ac:dyDescent="0.25">
      <c r="A403" s="88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2.75" customHeight="1" x14ac:dyDescent="0.25">
      <c r="A404" s="88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2.75" customHeight="1" x14ac:dyDescent="0.25">
      <c r="A405" s="88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2.75" customHeight="1" x14ac:dyDescent="0.25">
      <c r="A406" s="88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2.75" customHeight="1" x14ac:dyDescent="0.25">
      <c r="A407" s="88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2.75" customHeight="1" x14ac:dyDescent="0.25">
      <c r="A408" s="88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2.75" customHeight="1" x14ac:dyDescent="0.25">
      <c r="A409" s="88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2.75" customHeight="1" x14ac:dyDescent="0.25">
      <c r="A410" s="88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2.75" customHeight="1" x14ac:dyDescent="0.25">
      <c r="A411" s="88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2.75" customHeight="1" x14ac:dyDescent="0.25">
      <c r="A412" s="88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2.75" customHeight="1" x14ac:dyDescent="0.25">
      <c r="A413" s="88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2.75" customHeight="1" x14ac:dyDescent="0.25">
      <c r="A414" s="88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2.75" customHeight="1" x14ac:dyDescent="0.25">
      <c r="A415" s="88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2.75" customHeight="1" x14ac:dyDescent="0.25">
      <c r="A416" s="88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2.75" customHeight="1" x14ac:dyDescent="0.25">
      <c r="A417" s="88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2.75" customHeight="1" x14ac:dyDescent="0.25">
      <c r="A418" s="88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2.75" customHeight="1" x14ac:dyDescent="0.25">
      <c r="A419" s="88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2.75" customHeight="1" x14ac:dyDescent="0.25">
      <c r="A420" s="88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2.75" customHeight="1" x14ac:dyDescent="0.25">
      <c r="A421" s="88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2.75" customHeight="1" x14ac:dyDescent="0.25">
      <c r="A422" s="88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2.75" customHeight="1" x14ac:dyDescent="0.25">
      <c r="A423" s="88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2.75" customHeight="1" x14ac:dyDescent="0.25">
      <c r="A424" s="88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2.75" customHeight="1" x14ac:dyDescent="0.25">
      <c r="A425" s="88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2.75" customHeight="1" x14ac:dyDescent="0.25">
      <c r="A426" s="88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2.75" customHeight="1" x14ac:dyDescent="0.25">
      <c r="A427" s="88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2.75" customHeight="1" x14ac:dyDescent="0.25">
      <c r="A428" s="88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2.75" customHeight="1" x14ac:dyDescent="0.25">
      <c r="A429" s="88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2.75" customHeight="1" x14ac:dyDescent="0.25">
      <c r="A430" s="88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2.75" customHeight="1" x14ac:dyDescent="0.25">
      <c r="A431" s="88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2.75" customHeight="1" x14ac:dyDescent="0.25">
      <c r="A432" s="88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2.75" customHeight="1" x14ac:dyDescent="0.25">
      <c r="A433" s="88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2.75" customHeight="1" x14ac:dyDescent="0.25">
      <c r="A434" s="88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2.75" customHeight="1" x14ac:dyDescent="0.25">
      <c r="A435" s="88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2.75" customHeight="1" x14ac:dyDescent="0.25">
      <c r="A436" s="88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2.75" customHeight="1" x14ac:dyDescent="0.25">
      <c r="A437" s="88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2.75" customHeight="1" x14ac:dyDescent="0.25">
      <c r="A438" s="88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2.75" customHeight="1" x14ac:dyDescent="0.25">
      <c r="A439" s="88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2.75" customHeight="1" x14ac:dyDescent="0.25">
      <c r="A440" s="88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2.75" customHeight="1" x14ac:dyDescent="0.25">
      <c r="A441" s="88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2.75" customHeight="1" x14ac:dyDescent="0.25">
      <c r="A442" s="88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2.75" customHeight="1" x14ac:dyDescent="0.25">
      <c r="A443" s="88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2.75" customHeight="1" x14ac:dyDescent="0.25">
      <c r="A444" s="88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2.75" customHeight="1" x14ac:dyDescent="0.25">
      <c r="A445" s="88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2.75" customHeight="1" x14ac:dyDescent="0.25">
      <c r="A446" s="88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2.75" customHeight="1" x14ac:dyDescent="0.25">
      <c r="A447" s="88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2.75" customHeight="1" x14ac:dyDescent="0.25">
      <c r="A448" s="88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2.75" customHeight="1" x14ac:dyDescent="0.25">
      <c r="A449" s="88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2.75" customHeight="1" x14ac:dyDescent="0.25">
      <c r="A450" s="88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2.75" customHeight="1" x14ac:dyDescent="0.25">
      <c r="A451" s="88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2.75" customHeight="1" x14ac:dyDescent="0.25">
      <c r="A452" s="88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2.75" customHeight="1" x14ac:dyDescent="0.25">
      <c r="A453" s="88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2.75" customHeight="1" x14ac:dyDescent="0.25">
      <c r="A454" s="88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2.75" customHeight="1" x14ac:dyDescent="0.25">
      <c r="A455" s="88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2.75" customHeight="1" x14ac:dyDescent="0.25">
      <c r="A456" s="88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2.75" customHeight="1" x14ac:dyDescent="0.25">
      <c r="A457" s="88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2.75" customHeight="1" x14ac:dyDescent="0.25">
      <c r="A458" s="88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2.75" customHeight="1" x14ac:dyDescent="0.25">
      <c r="A459" s="88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2.75" customHeight="1" x14ac:dyDescent="0.25">
      <c r="A460" s="88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2.75" customHeight="1" x14ac:dyDescent="0.25">
      <c r="A461" s="88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2.75" customHeight="1" x14ac:dyDescent="0.25">
      <c r="A462" s="88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2.75" customHeight="1" x14ac:dyDescent="0.25">
      <c r="A463" s="88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2.75" customHeight="1" x14ac:dyDescent="0.25">
      <c r="A464" s="88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2.75" customHeight="1" x14ac:dyDescent="0.25">
      <c r="A465" s="88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2.75" customHeight="1" x14ac:dyDescent="0.25">
      <c r="A466" s="88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2.75" customHeight="1" x14ac:dyDescent="0.25">
      <c r="A467" s="88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2.75" customHeight="1" x14ac:dyDescent="0.25">
      <c r="A468" s="88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2.75" customHeight="1" x14ac:dyDescent="0.25">
      <c r="A469" s="88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2.75" customHeight="1" x14ac:dyDescent="0.25">
      <c r="A470" s="88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2.75" customHeight="1" x14ac:dyDescent="0.25">
      <c r="A471" s="88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2.75" customHeight="1" x14ac:dyDescent="0.25">
      <c r="A472" s="88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2.75" customHeight="1" x14ac:dyDescent="0.25">
      <c r="A473" s="88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2.75" customHeight="1" x14ac:dyDescent="0.25">
      <c r="A474" s="88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2.75" customHeight="1" x14ac:dyDescent="0.25">
      <c r="A475" s="88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2.75" customHeight="1" x14ac:dyDescent="0.25">
      <c r="A476" s="88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2.75" customHeight="1" x14ac:dyDescent="0.25">
      <c r="A477" s="88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2.75" customHeight="1" x14ac:dyDescent="0.25">
      <c r="A478" s="88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2.75" customHeight="1" x14ac:dyDescent="0.25">
      <c r="A479" s="88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2.75" customHeight="1" x14ac:dyDescent="0.25">
      <c r="A480" s="88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2.75" customHeight="1" x14ac:dyDescent="0.25">
      <c r="A481" s="88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2.75" customHeight="1" x14ac:dyDescent="0.25">
      <c r="A482" s="88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2.75" customHeight="1" x14ac:dyDescent="0.25">
      <c r="A483" s="88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2.75" customHeight="1" x14ac:dyDescent="0.25">
      <c r="A484" s="88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2.75" customHeight="1" x14ac:dyDescent="0.25">
      <c r="A485" s="88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2.75" customHeight="1" x14ac:dyDescent="0.25">
      <c r="A486" s="88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2.75" customHeight="1" x14ac:dyDescent="0.25">
      <c r="A487" s="88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2.75" customHeight="1" x14ac:dyDescent="0.25">
      <c r="A488" s="88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2.75" customHeight="1" x14ac:dyDescent="0.25">
      <c r="A489" s="88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2.75" customHeight="1" x14ac:dyDescent="0.25">
      <c r="A490" s="88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2.75" customHeight="1" x14ac:dyDescent="0.25">
      <c r="A491" s="88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2.75" customHeight="1" x14ac:dyDescent="0.25">
      <c r="A492" s="88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2.75" customHeight="1" x14ac:dyDescent="0.25">
      <c r="A493" s="88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2.75" customHeight="1" x14ac:dyDescent="0.25">
      <c r="A494" s="88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2.75" customHeight="1" x14ac:dyDescent="0.25">
      <c r="A495" s="88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2.75" customHeight="1" x14ac:dyDescent="0.25">
      <c r="A496" s="88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2.75" customHeight="1" x14ac:dyDescent="0.25">
      <c r="A497" s="88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2.75" customHeight="1" x14ac:dyDescent="0.25">
      <c r="A498" s="88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2.75" customHeight="1" x14ac:dyDescent="0.25">
      <c r="A499" s="88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2.75" customHeight="1" x14ac:dyDescent="0.25">
      <c r="A500" s="88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2.75" customHeight="1" x14ac:dyDescent="0.25">
      <c r="A501" s="88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2.75" customHeight="1" x14ac:dyDescent="0.25">
      <c r="A502" s="88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2.75" customHeight="1" x14ac:dyDescent="0.25">
      <c r="A503" s="88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2.75" customHeight="1" x14ac:dyDescent="0.25">
      <c r="A504" s="88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2.75" customHeight="1" x14ac:dyDescent="0.25">
      <c r="A505" s="88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2.75" customHeight="1" x14ac:dyDescent="0.25">
      <c r="A506" s="88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2.75" customHeight="1" x14ac:dyDescent="0.25">
      <c r="A507" s="88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2.75" customHeight="1" x14ac:dyDescent="0.25">
      <c r="A508" s="88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2.75" customHeight="1" x14ac:dyDescent="0.25">
      <c r="A509" s="88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2.75" customHeight="1" x14ac:dyDescent="0.25">
      <c r="A510" s="88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2.75" customHeight="1" x14ac:dyDescent="0.25">
      <c r="A511" s="88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2.75" customHeight="1" x14ac:dyDescent="0.25">
      <c r="A512" s="88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2.75" customHeight="1" x14ac:dyDescent="0.25">
      <c r="A513" s="88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2.75" customHeight="1" x14ac:dyDescent="0.25">
      <c r="A514" s="88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2.75" customHeight="1" x14ac:dyDescent="0.25">
      <c r="A515" s="88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2.75" customHeight="1" x14ac:dyDescent="0.25">
      <c r="A516" s="88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2.75" customHeight="1" x14ac:dyDescent="0.25">
      <c r="A517" s="88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2.75" customHeight="1" x14ac:dyDescent="0.25">
      <c r="A518" s="88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2.75" customHeight="1" x14ac:dyDescent="0.25">
      <c r="A519" s="88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2.75" customHeight="1" x14ac:dyDescent="0.25">
      <c r="A520" s="88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2.75" customHeight="1" x14ac:dyDescent="0.25">
      <c r="A521" s="88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2.75" customHeight="1" x14ac:dyDescent="0.25">
      <c r="A522" s="88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2.75" customHeight="1" x14ac:dyDescent="0.25">
      <c r="A523" s="88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2.75" customHeight="1" x14ac:dyDescent="0.25">
      <c r="A524" s="88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2.75" customHeight="1" x14ac:dyDescent="0.25">
      <c r="A525" s="88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2.75" customHeight="1" x14ac:dyDescent="0.25">
      <c r="A526" s="88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2.75" customHeight="1" x14ac:dyDescent="0.25">
      <c r="A527" s="88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2.75" customHeight="1" x14ac:dyDescent="0.25">
      <c r="A528" s="88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2.75" customHeight="1" x14ac:dyDescent="0.25">
      <c r="A529" s="88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2.75" customHeight="1" x14ac:dyDescent="0.25">
      <c r="A530" s="88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2.75" customHeight="1" x14ac:dyDescent="0.25">
      <c r="A531" s="88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2.75" customHeight="1" x14ac:dyDescent="0.25">
      <c r="A532" s="88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2.75" customHeight="1" x14ac:dyDescent="0.25">
      <c r="A533" s="88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2.75" customHeight="1" x14ac:dyDescent="0.25">
      <c r="A534" s="88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2.75" customHeight="1" x14ac:dyDescent="0.25">
      <c r="A535" s="88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2.75" customHeight="1" x14ac:dyDescent="0.25">
      <c r="A536" s="88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2.75" customHeight="1" x14ac:dyDescent="0.25">
      <c r="A537" s="88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2.75" customHeight="1" x14ac:dyDescent="0.25">
      <c r="A538" s="88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2.75" customHeight="1" x14ac:dyDescent="0.25">
      <c r="A539" s="88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2.75" customHeight="1" x14ac:dyDescent="0.25">
      <c r="A540" s="88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2.75" customHeight="1" x14ac:dyDescent="0.25">
      <c r="A541" s="88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2.75" customHeight="1" x14ac:dyDescent="0.25">
      <c r="A542" s="88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2.75" customHeight="1" x14ac:dyDescent="0.25">
      <c r="A543" s="88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2.75" customHeight="1" x14ac:dyDescent="0.25">
      <c r="A544" s="88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2.75" customHeight="1" x14ac:dyDescent="0.25">
      <c r="A545" s="88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2.75" customHeight="1" x14ac:dyDescent="0.25">
      <c r="A546" s="88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2.75" customHeight="1" x14ac:dyDescent="0.25">
      <c r="A547" s="88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2.75" customHeight="1" x14ac:dyDescent="0.25">
      <c r="A548" s="88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2.75" customHeight="1" x14ac:dyDescent="0.25">
      <c r="A549" s="88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2.75" customHeight="1" x14ac:dyDescent="0.25">
      <c r="A550" s="88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2.75" customHeight="1" x14ac:dyDescent="0.25">
      <c r="A551" s="88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2.75" customHeight="1" x14ac:dyDescent="0.25">
      <c r="A552" s="88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2.75" customHeight="1" x14ac:dyDescent="0.25">
      <c r="A553" s="88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2.75" customHeight="1" x14ac:dyDescent="0.25">
      <c r="A554" s="88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2.75" customHeight="1" x14ac:dyDescent="0.25">
      <c r="A555" s="88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2.75" customHeight="1" x14ac:dyDescent="0.25">
      <c r="A556" s="88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2.75" customHeight="1" x14ac:dyDescent="0.25">
      <c r="A557" s="88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2.75" customHeight="1" x14ac:dyDescent="0.25">
      <c r="A558" s="88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2.75" customHeight="1" x14ac:dyDescent="0.25">
      <c r="A559" s="88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2.75" customHeight="1" x14ac:dyDescent="0.25">
      <c r="A560" s="88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2.75" customHeight="1" x14ac:dyDescent="0.25">
      <c r="A561" s="88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2.75" customHeight="1" x14ac:dyDescent="0.25">
      <c r="A562" s="88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2.75" customHeight="1" x14ac:dyDescent="0.25">
      <c r="A563" s="88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2.75" customHeight="1" x14ac:dyDescent="0.25">
      <c r="A564" s="88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2.75" customHeight="1" x14ac:dyDescent="0.25">
      <c r="A565" s="88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2.75" customHeight="1" x14ac:dyDescent="0.25">
      <c r="A566" s="88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2.75" customHeight="1" x14ac:dyDescent="0.25">
      <c r="A567" s="88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2.75" customHeight="1" x14ac:dyDescent="0.25">
      <c r="A568" s="88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2.75" customHeight="1" x14ac:dyDescent="0.25">
      <c r="A569" s="88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2.75" customHeight="1" x14ac:dyDescent="0.25">
      <c r="A570" s="88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2.75" customHeight="1" x14ac:dyDescent="0.25">
      <c r="A571" s="88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2.75" customHeight="1" x14ac:dyDescent="0.25">
      <c r="A572" s="88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2.75" customHeight="1" x14ac:dyDescent="0.25">
      <c r="A573" s="88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2.75" customHeight="1" x14ac:dyDescent="0.25">
      <c r="A574" s="88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2.75" customHeight="1" x14ac:dyDescent="0.25">
      <c r="A575" s="88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2.75" customHeight="1" x14ac:dyDescent="0.25">
      <c r="A576" s="88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2.75" customHeight="1" x14ac:dyDescent="0.25">
      <c r="A577" s="88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2.75" customHeight="1" x14ac:dyDescent="0.25">
      <c r="A578" s="88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2.75" customHeight="1" x14ac:dyDescent="0.25">
      <c r="A579" s="88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2.75" customHeight="1" x14ac:dyDescent="0.25">
      <c r="A580" s="88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2.75" customHeight="1" x14ac:dyDescent="0.25">
      <c r="A581" s="88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2.75" customHeight="1" x14ac:dyDescent="0.25">
      <c r="A582" s="88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2.75" customHeight="1" x14ac:dyDescent="0.25">
      <c r="A583" s="88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2.75" customHeight="1" x14ac:dyDescent="0.25">
      <c r="A584" s="88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2.75" customHeight="1" x14ac:dyDescent="0.25">
      <c r="A585" s="88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2.75" customHeight="1" x14ac:dyDescent="0.25">
      <c r="A586" s="88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2.75" customHeight="1" x14ac:dyDescent="0.25">
      <c r="A587" s="88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2.75" customHeight="1" x14ac:dyDescent="0.25">
      <c r="A588" s="88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2.75" customHeight="1" x14ac:dyDescent="0.25">
      <c r="A589" s="88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2.75" customHeight="1" x14ac:dyDescent="0.25">
      <c r="A590" s="88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2.75" customHeight="1" x14ac:dyDescent="0.25">
      <c r="A591" s="88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2.75" customHeight="1" x14ac:dyDescent="0.25">
      <c r="A592" s="88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2.75" customHeight="1" x14ac:dyDescent="0.25">
      <c r="A593" s="88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2.75" customHeight="1" x14ac:dyDescent="0.25">
      <c r="A594" s="88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2.75" customHeight="1" x14ac:dyDescent="0.25">
      <c r="A595" s="88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2.75" customHeight="1" x14ac:dyDescent="0.25">
      <c r="A596" s="88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2.75" customHeight="1" x14ac:dyDescent="0.25">
      <c r="A597" s="88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2.75" customHeight="1" x14ac:dyDescent="0.25">
      <c r="A598" s="88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2.75" customHeight="1" x14ac:dyDescent="0.25">
      <c r="A599" s="88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2.75" customHeight="1" x14ac:dyDescent="0.25">
      <c r="A600" s="88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2.75" customHeight="1" x14ac:dyDescent="0.25">
      <c r="A601" s="88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2.75" customHeight="1" x14ac:dyDescent="0.25">
      <c r="A602" s="88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2.75" customHeight="1" x14ac:dyDescent="0.25">
      <c r="A603" s="88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2.75" customHeight="1" x14ac:dyDescent="0.25">
      <c r="A604" s="88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2.75" customHeight="1" x14ac:dyDescent="0.25">
      <c r="A605" s="88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2.75" customHeight="1" x14ac:dyDescent="0.25">
      <c r="A606" s="88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2.75" customHeight="1" x14ac:dyDescent="0.25">
      <c r="A607" s="88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2.75" customHeight="1" x14ac:dyDescent="0.25">
      <c r="A608" s="88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2.75" customHeight="1" x14ac:dyDescent="0.25">
      <c r="A609" s="88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2.75" customHeight="1" x14ac:dyDescent="0.25">
      <c r="A610" s="88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2.75" customHeight="1" x14ac:dyDescent="0.25">
      <c r="A611" s="88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2.75" customHeight="1" x14ac:dyDescent="0.25">
      <c r="A612" s="88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2.75" customHeight="1" x14ac:dyDescent="0.25">
      <c r="A613" s="88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2.75" customHeight="1" x14ac:dyDescent="0.25">
      <c r="A614" s="88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2.75" customHeight="1" x14ac:dyDescent="0.25">
      <c r="A615" s="88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2.75" customHeight="1" x14ac:dyDescent="0.25">
      <c r="A616" s="88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2.75" customHeight="1" x14ac:dyDescent="0.25">
      <c r="A617" s="88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2.75" customHeight="1" x14ac:dyDescent="0.25">
      <c r="A618" s="88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2.75" customHeight="1" x14ac:dyDescent="0.25">
      <c r="A619" s="88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2.75" customHeight="1" x14ac:dyDescent="0.25">
      <c r="A620" s="88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2.75" customHeight="1" x14ac:dyDescent="0.25">
      <c r="A621" s="88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2.75" customHeight="1" x14ac:dyDescent="0.25">
      <c r="A622" s="88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2.75" customHeight="1" x14ac:dyDescent="0.25">
      <c r="A623" s="88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2.75" customHeight="1" x14ac:dyDescent="0.25">
      <c r="A624" s="88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2.75" customHeight="1" x14ac:dyDescent="0.25">
      <c r="A625" s="88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2.75" customHeight="1" x14ac:dyDescent="0.25">
      <c r="A626" s="88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2.75" customHeight="1" x14ac:dyDescent="0.25">
      <c r="A627" s="88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2.75" customHeight="1" x14ac:dyDescent="0.25">
      <c r="A628" s="88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2.75" customHeight="1" x14ac:dyDescent="0.25">
      <c r="A629" s="88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2.75" customHeight="1" x14ac:dyDescent="0.25">
      <c r="A630" s="88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2.75" customHeight="1" x14ac:dyDescent="0.25">
      <c r="A631" s="88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2.75" customHeight="1" x14ac:dyDescent="0.25">
      <c r="A632" s="88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2.75" customHeight="1" x14ac:dyDescent="0.25">
      <c r="A633" s="88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2.75" customHeight="1" x14ac:dyDescent="0.25">
      <c r="A634" s="88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2.75" customHeight="1" x14ac:dyDescent="0.25">
      <c r="A635" s="88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2.75" customHeight="1" x14ac:dyDescent="0.25">
      <c r="A636" s="88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2.75" customHeight="1" x14ac:dyDescent="0.25">
      <c r="A637" s="88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2.75" customHeight="1" x14ac:dyDescent="0.25">
      <c r="A638" s="88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2.75" customHeight="1" x14ac:dyDescent="0.25">
      <c r="A639" s="88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2.75" customHeight="1" x14ac:dyDescent="0.25">
      <c r="A640" s="88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2.75" customHeight="1" x14ac:dyDescent="0.25">
      <c r="A641" s="88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2.75" customHeight="1" x14ac:dyDescent="0.25">
      <c r="A642" s="88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2.75" customHeight="1" x14ac:dyDescent="0.25">
      <c r="A643" s="88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2.75" customHeight="1" x14ac:dyDescent="0.25">
      <c r="A644" s="88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2.75" customHeight="1" x14ac:dyDescent="0.25">
      <c r="A645" s="88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2.75" customHeight="1" x14ac:dyDescent="0.25">
      <c r="A646" s="88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2.75" customHeight="1" x14ac:dyDescent="0.25">
      <c r="A647" s="88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2.75" customHeight="1" x14ac:dyDescent="0.25">
      <c r="A648" s="88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2.75" customHeight="1" x14ac:dyDescent="0.25">
      <c r="A649" s="88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2.75" customHeight="1" x14ac:dyDescent="0.25">
      <c r="A650" s="88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2.75" customHeight="1" x14ac:dyDescent="0.25">
      <c r="A651" s="88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2.75" customHeight="1" x14ac:dyDescent="0.25">
      <c r="A652" s="88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2.75" customHeight="1" x14ac:dyDescent="0.25">
      <c r="A653" s="88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2.75" customHeight="1" x14ac:dyDescent="0.25">
      <c r="A654" s="88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2.75" customHeight="1" x14ac:dyDescent="0.25">
      <c r="A655" s="88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2.75" customHeight="1" x14ac:dyDescent="0.25">
      <c r="A656" s="88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2.75" customHeight="1" x14ac:dyDescent="0.25">
      <c r="A657" s="88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2.75" customHeight="1" x14ac:dyDescent="0.25">
      <c r="A658" s="88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2.75" customHeight="1" x14ac:dyDescent="0.25">
      <c r="A659" s="88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2.75" customHeight="1" x14ac:dyDescent="0.25">
      <c r="A660" s="88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2.75" customHeight="1" x14ac:dyDescent="0.25">
      <c r="A661" s="88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2.75" customHeight="1" x14ac:dyDescent="0.25">
      <c r="A662" s="88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2.75" customHeight="1" x14ac:dyDescent="0.25">
      <c r="A663" s="88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2.75" customHeight="1" x14ac:dyDescent="0.25">
      <c r="A664" s="88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2.75" customHeight="1" x14ac:dyDescent="0.25">
      <c r="A665" s="88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2.75" customHeight="1" x14ac:dyDescent="0.25">
      <c r="A666" s="88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2.75" customHeight="1" x14ac:dyDescent="0.25">
      <c r="A667" s="88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2.75" customHeight="1" x14ac:dyDescent="0.25">
      <c r="A668" s="88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2.75" customHeight="1" x14ac:dyDescent="0.25">
      <c r="A669" s="88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2.75" customHeight="1" x14ac:dyDescent="0.25">
      <c r="A670" s="88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2.75" customHeight="1" x14ac:dyDescent="0.25">
      <c r="A671" s="88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2.75" customHeight="1" x14ac:dyDescent="0.25">
      <c r="A672" s="88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2.75" customHeight="1" x14ac:dyDescent="0.25">
      <c r="A673" s="88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2.75" customHeight="1" x14ac:dyDescent="0.25">
      <c r="A674" s="88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2.75" customHeight="1" x14ac:dyDescent="0.25">
      <c r="A675" s="88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2.75" customHeight="1" x14ac:dyDescent="0.25">
      <c r="A676" s="88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2.75" customHeight="1" x14ac:dyDescent="0.25">
      <c r="A677" s="88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2.75" customHeight="1" x14ac:dyDescent="0.25">
      <c r="A678" s="88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2.75" customHeight="1" x14ac:dyDescent="0.25">
      <c r="A679" s="88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2.75" customHeight="1" x14ac:dyDescent="0.25">
      <c r="A680" s="88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2.75" customHeight="1" x14ac:dyDescent="0.25">
      <c r="A681" s="88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2.75" customHeight="1" x14ac:dyDescent="0.25">
      <c r="A682" s="88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2.75" customHeight="1" x14ac:dyDescent="0.25">
      <c r="A683" s="88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2.75" customHeight="1" x14ac:dyDescent="0.25">
      <c r="A684" s="88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2.75" customHeight="1" x14ac:dyDescent="0.25">
      <c r="A685" s="88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2.75" customHeight="1" x14ac:dyDescent="0.25">
      <c r="A686" s="88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2.75" customHeight="1" x14ac:dyDescent="0.25">
      <c r="A687" s="88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2.75" customHeight="1" x14ac:dyDescent="0.25">
      <c r="A688" s="88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2.75" customHeight="1" x14ac:dyDescent="0.25">
      <c r="A689" s="88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2.75" customHeight="1" x14ac:dyDescent="0.25">
      <c r="A690" s="88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2.75" customHeight="1" x14ac:dyDescent="0.25">
      <c r="A691" s="88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2.75" customHeight="1" x14ac:dyDescent="0.25">
      <c r="A692" s="88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2.75" customHeight="1" x14ac:dyDescent="0.25">
      <c r="A693" s="88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2.75" customHeight="1" x14ac:dyDescent="0.25">
      <c r="A694" s="88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2.75" customHeight="1" x14ac:dyDescent="0.25">
      <c r="A695" s="88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2.75" customHeight="1" x14ac:dyDescent="0.25">
      <c r="A696" s="88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2.75" customHeight="1" x14ac:dyDescent="0.25">
      <c r="A697" s="88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2.75" customHeight="1" x14ac:dyDescent="0.25">
      <c r="A698" s="88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2.75" customHeight="1" x14ac:dyDescent="0.25">
      <c r="A699" s="88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2.75" customHeight="1" x14ac:dyDescent="0.25">
      <c r="A700" s="88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2.75" customHeight="1" x14ac:dyDescent="0.25">
      <c r="A701" s="88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2.75" customHeight="1" x14ac:dyDescent="0.25">
      <c r="A702" s="88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2.75" customHeight="1" x14ac:dyDescent="0.25">
      <c r="A703" s="88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2.75" customHeight="1" x14ac:dyDescent="0.25">
      <c r="A704" s="88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2.75" customHeight="1" x14ac:dyDescent="0.25">
      <c r="A705" s="88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2.75" customHeight="1" x14ac:dyDescent="0.25">
      <c r="A706" s="88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2.75" customHeight="1" x14ac:dyDescent="0.25">
      <c r="A707" s="88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2.75" customHeight="1" x14ac:dyDescent="0.25">
      <c r="A708" s="88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2.75" customHeight="1" x14ac:dyDescent="0.25">
      <c r="A709" s="88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2.75" customHeight="1" x14ac:dyDescent="0.25">
      <c r="A710" s="88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2.75" customHeight="1" x14ac:dyDescent="0.25">
      <c r="A711" s="88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2.75" customHeight="1" x14ac:dyDescent="0.25">
      <c r="A712" s="88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2.75" customHeight="1" x14ac:dyDescent="0.25">
      <c r="A713" s="88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2.75" customHeight="1" x14ac:dyDescent="0.25">
      <c r="A714" s="88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2.75" customHeight="1" x14ac:dyDescent="0.25">
      <c r="A715" s="88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2.75" customHeight="1" x14ac:dyDescent="0.25">
      <c r="A716" s="88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2.75" customHeight="1" x14ac:dyDescent="0.25">
      <c r="A717" s="88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2.75" customHeight="1" x14ac:dyDescent="0.25">
      <c r="A718" s="88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2.75" customHeight="1" x14ac:dyDescent="0.25">
      <c r="A719" s="88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2.75" customHeight="1" x14ac:dyDescent="0.25">
      <c r="A720" s="88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2.75" customHeight="1" x14ac:dyDescent="0.25">
      <c r="A721" s="88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2.75" customHeight="1" x14ac:dyDescent="0.25">
      <c r="A722" s="88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2.75" customHeight="1" x14ac:dyDescent="0.25">
      <c r="A723" s="88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2.75" customHeight="1" x14ac:dyDescent="0.25">
      <c r="A724" s="88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2.75" customHeight="1" x14ac:dyDescent="0.25">
      <c r="A725" s="88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2.75" customHeight="1" x14ac:dyDescent="0.25">
      <c r="A726" s="88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2.75" customHeight="1" x14ac:dyDescent="0.25">
      <c r="A727" s="88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2.75" customHeight="1" x14ac:dyDescent="0.25">
      <c r="A728" s="88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2.75" customHeight="1" x14ac:dyDescent="0.25">
      <c r="A729" s="88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2.75" customHeight="1" x14ac:dyDescent="0.25">
      <c r="A730" s="88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2.75" customHeight="1" x14ac:dyDescent="0.25">
      <c r="A731" s="88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2.75" customHeight="1" x14ac:dyDescent="0.25">
      <c r="A732" s="88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2.75" customHeight="1" x14ac:dyDescent="0.25">
      <c r="A733" s="88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2.75" customHeight="1" x14ac:dyDescent="0.25">
      <c r="A734" s="88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2.75" customHeight="1" x14ac:dyDescent="0.25">
      <c r="A735" s="88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2.75" customHeight="1" x14ac:dyDescent="0.25">
      <c r="A736" s="88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2.75" customHeight="1" x14ac:dyDescent="0.25">
      <c r="A737" s="88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2.75" customHeight="1" x14ac:dyDescent="0.25">
      <c r="A738" s="88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2.75" customHeight="1" x14ac:dyDescent="0.25">
      <c r="A739" s="88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2.75" customHeight="1" x14ac:dyDescent="0.25">
      <c r="A740" s="88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2.75" customHeight="1" x14ac:dyDescent="0.25">
      <c r="A741" s="88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2.75" customHeight="1" x14ac:dyDescent="0.25">
      <c r="A742" s="88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2.75" customHeight="1" x14ac:dyDescent="0.25">
      <c r="A743" s="88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2.75" customHeight="1" x14ac:dyDescent="0.25">
      <c r="A744" s="88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2.75" customHeight="1" x14ac:dyDescent="0.25">
      <c r="A745" s="88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2.75" customHeight="1" x14ac:dyDescent="0.25">
      <c r="A746" s="88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2.75" customHeight="1" x14ac:dyDescent="0.25">
      <c r="A747" s="88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2.75" customHeight="1" x14ac:dyDescent="0.25">
      <c r="A748" s="88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2.75" customHeight="1" x14ac:dyDescent="0.25">
      <c r="A749" s="88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2.75" customHeight="1" x14ac:dyDescent="0.25">
      <c r="A750" s="88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2.75" customHeight="1" x14ac:dyDescent="0.25">
      <c r="A751" s="88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2.75" customHeight="1" x14ac:dyDescent="0.25">
      <c r="A752" s="88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2.75" customHeight="1" x14ac:dyDescent="0.25">
      <c r="A753" s="88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2.75" customHeight="1" x14ac:dyDescent="0.25">
      <c r="A754" s="88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2.75" customHeight="1" x14ac:dyDescent="0.25">
      <c r="A755" s="88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2.75" customHeight="1" x14ac:dyDescent="0.25">
      <c r="A756" s="88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2.75" customHeight="1" x14ac:dyDescent="0.25">
      <c r="A757" s="88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2.75" customHeight="1" x14ac:dyDescent="0.25">
      <c r="A758" s="88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2.75" customHeight="1" x14ac:dyDescent="0.25">
      <c r="A759" s="88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2.75" customHeight="1" x14ac:dyDescent="0.25">
      <c r="A760" s="88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2.75" customHeight="1" x14ac:dyDescent="0.25">
      <c r="A761" s="88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2.75" customHeight="1" x14ac:dyDescent="0.25">
      <c r="A762" s="88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2.75" customHeight="1" x14ac:dyDescent="0.25">
      <c r="A763" s="88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2.75" customHeight="1" x14ac:dyDescent="0.25">
      <c r="A764" s="88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2.75" customHeight="1" x14ac:dyDescent="0.25">
      <c r="A765" s="88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2.75" customHeight="1" x14ac:dyDescent="0.25">
      <c r="A766" s="88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2.75" customHeight="1" x14ac:dyDescent="0.25">
      <c r="A767" s="88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2.75" customHeight="1" x14ac:dyDescent="0.25">
      <c r="A768" s="88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2.75" customHeight="1" x14ac:dyDescent="0.25">
      <c r="A769" s="88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2.75" customHeight="1" x14ac:dyDescent="0.25">
      <c r="A770" s="88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2.75" customHeight="1" x14ac:dyDescent="0.25">
      <c r="A771" s="88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2.75" customHeight="1" x14ac:dyDescent="0.25">
      <c r="A772" s="88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2.75" customHeight="1" x14ac:dyDescent="0.25">
      <c r="A773" s="88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2.75" customHeight="1" x14ac:dyDescent="0.25">
      <c r="A774" s="88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2.75" customHeight="1" x14ac:dyDescent="0.25">
      <c r="A775" s="88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2.75" customHeight="1" x14ac:dyDescent="0.25">
      <c r="A776" s="88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2.75" customHeight="1" x14ac:dyDescent="0.25">
      <c r="A777" s="88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2.75" customHeight="1" x14ac:dyDescent="0.25">
      <c r="A778" s="88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2.75" customHeight="1" x14ac:dyDescent="0.25">
      <c r="A779" s="88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2.75" customHeight="1" x14ac:dyDescent="0.25">
      <c r="A780" s="88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2.75" customHeight="1" x14ac:dyDescent="0.25">
      <c r="A781" s="88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2.75" customHeight="1" x14ac:dyDescent="0.25">
      <c r="A782" s="88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2.75" customHeight="1" x14ac:dyDescent="0.25">
      <c r="A783" s="88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2.75" customHeight="1" x14ac:dyDescent="0.25">
      <c r="A784" s="88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2.75" customHeight="1" x14ac:dyDescent="0.25">
      <c r="A785" s="88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2.75" customHeight="1" x14ac:dyDescent="0.25">
      <c r="A786" s="88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2.75" customHeight="1" x14ac:dyDescent="0.25">
      <c r="A787" s="88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2.75" customHeight="1" x14ac:dyDescent="0.25">
      <c r="A788" s="88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2.75" customHeight="1" x14ac:dyDescent="0.25">
      <c r="A789" s="88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2.75" customHeight="1" x14ac:dyDescent="0.25">
      <c r="A790" s="88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2.75" customHeight="1" x14ac:dyDescent="0.25">
      <c r="A791" s="88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2.75" customHeight="1" x14ac:dyDescent="0.25">
      <c r="A792" s="88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2.75" customHeight="1" x14ac:dyDescent="0.25">
      <c r="A793" s="88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2.75" customHeight="1" x14ac:dyDescent="0.25">
      <c r="A794" s="88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2.75" customHeight="1" x14ac:dyDescent="0.25">
      <c r="A795" s="88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2.75" customHeight="1" x14ac:dyDescent="0.25">
      <c r="A796" s="88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2.75" customHeight="1" x14ac:dyDescent="0.25">
      <c r="A797" s="88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2.75" customHeight="1" x14ac:dyDescent="0.25">
      <c r="A798" s="88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2.75" customHeight="1" x14ac:dyDescent="0.25">
      <c r="A799" s="88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2.75" customHeight="1" x14ac:dyDescent="0.25">
      <c r="A800" s="88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2.75" customHeight="1" x14ac:dyDescent="0.25">
      <c r="A801" s="88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2.75" customHeight="1" x14ac:dyDescent="0.25">
      <c r="A802" s="88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2.75" customHeight="1" x14ac:dyDescent="0.25">
      <c r="A803" s="88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2.75" customHeight="1" x14ac:dyDescent="0.25">
      <c r="A804" s="88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2.75" customHeight="1" x14ac:dyDescent="0.25">
      <c r="A805" s="88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2.75" customHeight="1" x14ac:dyDescent="0.25">
      <c r="A806" s="88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2.75" customHeight="1" x14ac:dyDescent="0.25">
      <c r="A807" s="88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2.75" customHeight="1" x14ac:dyDescent="0.25">
      <c r="A808" s="88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2.75" customHeight="1" x14ac:dyDescent="0.25">
      <c r="A809" s="88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2.75" customHeight="1" x14ac:dyDescent="0.25">
      <c r="A810" s="88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2.75" customHeight="1" x14ac:dyDescent="0.25">
      <c r="A811" s="88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2.75" customHeight="1" x14ac:dyDescent="0.25">
      <c r="A812" s="88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2.75" customHeight="1" x14ac:dyDescent="0.25">
      <c r="A813" s="88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2.75" customHeight="1" x14ac:dyDescent="0.25">
      <c r="A814" s="88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2.75" customHeight="1" x14ac:dyDescent="0.25">
      <c r="A815" s="88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2.75" customHeight="1" x14ac:dyDescent="0.25">
      <c r="A816" s="88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2.75" customHeight="1" x14ac:dyDescent="0.25">
      <c r="A817" s="88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2.75" customHeight="1" x14ac:dyDescent="0.25">
      <c r="A818" s="88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2.75" customHeight="1" x14ac:dyDescent="0.25">
      <c r="A819" s="88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2.75" customHeight="1" x14ac:dyDescent="0.25">
      <c r="A820" s="88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2.75" customHeight="1" x14ac:dyDescent="0.25">
      <c r="A821" s="88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2.75" customHeight="1" x14ac:dyDescent="0.25">
      <c r="A822" s="88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2.75" customHeight="1" x14ac:dyDescent="0.25">
      <c r="A823" s="88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2.75" customHeight="1" x14ac:dyDescent="0.25">
      <c r="A824" s="88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2.75" customHeight="1" x14ac:dyDescent="0.25">
      <c r="A825" s="88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2.75" customHeight="1" x14ac:dyDescent="0.25">
      <c r="A826" s="88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2.75" customHeight="1" x14ac:dyDescent="0.25">
      <c r="A827" s="88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2.75" customHeight="1" x14ac:dyDescent="0.25">
      <c r="A828" s="88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2.75" customHeight="1" x14ac:dyDescent="0.25">
      <c r="A829" s="88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2.75" customHeight="1" x14ac:dyDescent="0.25">
      <c r="A830" s="88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2.75" customHeight="1" x14ac:dyDescent="0.25">
      <c r="A831" s="88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2.75" customHeight="1" x14ac:dyDescent="0.25">
      <c r="A832" s="88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2.75" customHeight="1" x14ac:dyDescent="0.25">
      <c r="A833" s="88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2.75" customHeight="1" x14ac:dyDescent="0.25">
      <c r="A834" s="88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2.75" customHeight="1" x14ac:dyDescent="0.25">
      <c r="A835" s="88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2.75" customHeight="1" x14ac:dyDescent="0.25">
      <c r="A836" s="88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2.75" customHeight="1" x14ac:dyDescent="0.25">
      <c r="A837" s="88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2.75" customHeight="1" x14ac:dyDescent="0.25">
      <c r="A838" s="88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2.75" customHeight="1" x14ac:dyDescent="0.25">
      <c r="A839" s="88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2.75" customHeight="1" x14ac:dyDescent="0.25">
      <c r="A840" s="88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2.75" customHeight="1" x14ac:dyDescent="0.25">
      <c r="A841" s="88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2.75" customHeight="1" x14ac:dyDescent="0.25">
      <c r="A842" s="88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2.75" customHeight="1" x14ac:dyDescent="0.25">
      <c r="A843" s="88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2.75" customHeight="1" x14ac:dyDescent="0.25">
      <c r="A844" s="88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2.75" customHeight="1" x14ac:dyDescent="0.25">
      <c r="A845" s="88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2.75" customHeight="1" x14ac:dyDescent="0.25">
      <c r="A846" s="88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2.75" customHeight="1" x14ac:dyDescent="0.25">
      <c r="A847" s="88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2.75" customHeight="1" x14ac:dyDescent="0.25">
      <c r="A848" s="88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2.75" customHeight="1" x14ac:dyDescent="0.25">
      <c r="A849" s="88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2.75" customHeight="1" x14ac:dyDescent="0.25">
      <c r="A850" s="88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2.75" customHeight="1" x14ac:dyDescent="0.25">
      <c r="A851" s="88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2.75" customHeight="1" x14ac:dyDescent="0.25">
      <c r="A852" s="88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2.75" customHeight="1" x14ac:dyDescent="0.25">
      <c r="A853" s="88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2.75" customHeight="1" x14ac:dyDescent="0.25">
      <c r="A854" s="88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2.75" customHeight="1" x14ac:dyDescent="0.25">
      <c r="A855" s="88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2.75" customHeight="1" x14ac:dyDescent="0.25">
      <c r="A856" s="88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2.75" customHeight="1" x14ac:dyDescent="0.25">
      <c r="A857" s="88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2.75" customHeight="1" x14ac:dyDescent="0.25">
      <c r="A858" s="88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2.75" customHeight="1" x14ac:dyDescent="0.25">
      <c r="A859" s="88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2.75" customHeight="1" x14ac:dyDescent="0.25">
      <c r="A860" s="88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2.75" customHeight="1" x14ac:dyDescent="0.25">
      <c r="A861" s="88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2.75" customHeight="1" x14ac:dyDescent="0.25">
      <c r="A862" s="88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2.75" customHeight="1" x14ac:dyDescent="0.25">
      <c r="A863" s="88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2.75" customHeight="1" x14ac:dyDescent="0.25">
      <c r="A864" s="88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2.75" customHeight="1" x14ac:dyDescent="0.25">
      <c r="A865" s="88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2.75" customHeight="1" x14ac:dyDescent="0.25">
      <c r="A866" s="88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2.75" customHeight="1" x14ac:dyDescent="0.25">
      <c r="A867" s="88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2.75" customHeight="1" x14ac:dyDescent="0.25">
      <c r="A868" s="88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2.75" customHeight="1" x14ac:dyDescent="0.25">
      <c r="A869" s="88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2.75" customHeight="1" x14ac:dyDescent="0.25">
      <c r="A870" s="88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2.75" customHeight="1" x14ac:dyDescent="0.25">
      <c r="A871" s="88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2.75" customHeight="1" x14ac:dyDescent="0.25">
      <c r="A872" s="88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2.75" customHeight="1" x14ac:dyDescent="0.25">
      <c r="A873" s="88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2.75" customHeight="1" x14ac:dyDescent="0.25">
      <c r="A874" s="88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2.75" customHeight="1" x14ac:dyDescent="0.25">
      <c r="A875" s="88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2.75" customHeight="1" x14ac:dyDescent="0.25">
      <c r="A876" s="88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2.75" customHeight="1" x14ac:dyDescent="0.25">
      <c r="A877" s="88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2.75" customHeight="1" x14ac:dyDescent="0.25">
      <c r="A878" s="88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2.75" customHeight="1" x14ac:dyDescent="0.25">
      <c r="A879" s="88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2.75" customHeight="1" x14ac:dyDescent="0.25">
      <c r="A880" s="88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2.75" customHeight="1" x14ac:dyDescent="0.25">
      <c r="A881" s="88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2.75" customHeight="1" x14ac:dyDescent="0.25">
      <c r="A882" s="88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2.75" customHeight="1" x14ac:dyDescent="0.25">
      <c r="A883" s="88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2.75" customHeight="1" x14ac:dyDescent="0.25">
      <c r="A884" s="88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2.75" customHeight="1" x14ac:dyDescent="0.25">
      <c r="A885" s="88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2.75" customHeight="1" x14ac:dyDescent="0.25">
      <c r="A886" s="88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2.75" customHeight="1" x14ac:dyDescent="0.25">
      <c r="A887" s="88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2.75" customHeight="1" x14ac:dyDescent="0.25">
      <c r="A888" s="88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2.75" customHeight="1" x14ac:dyDescent="0.25">
      <c r="A889" s="88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2.75" customHeight="1" x14ac:dyDescent="0.25">
      <c r="A890" s="88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2.75" customHeight="1" x14ac:dyDescent="0.25">
      <c r="A891" s="88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2.75" customHeight="1" x14ac:dyDescent="0.25">
      <c r="A892" s="88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2.75" customHeight="1" x14ac:dyDescent="0.25">
      <c r="A893" s="88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2.75" customHeight="1" x14ac:dyDescent="0.25">
      <c r="A894" s="88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2.75" customHeight="1" x14ac:dyDescent="0.25">
      <c r="A895" s="88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2.75" customHeight="1" x14ac:dyDescent="0.25">
      <c r="A896" s="88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2.75" customHeight="1" x14ac:dyDescent="0.25">
      <c r="A897" s="88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2.75" customHeight="1" x14ac:dyDescent="0.25">
      <c r="A898" s="88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2.75" customHeight="1" x14ac:dyDescent="0.25">
      <c r="A899" s="88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2.75" customHeight="1" x14ac:dyDescent="0.25">
      <c r="A900" s="88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2.75" customHeight="1" x14ac:dyDescent="0.25">
      <c r="A901" s="88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2.75" customHeight="1" x14ac:dyDescent="0.25">
      <c r="A902" s="88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2.75" customHeight="1" x14ac:dyDescent="0.25">
      <c r="A903" s="88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2.75" customHeight="1" x14ac:dyDescent="0.25">
      <c r="A904" s="88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2.75" customHeight="1" x14ac:dyDescent="0.25">
      <c r="A905" s="88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2.75" customHeight="1" x14ac:dyDescent="0.25">
      <c r="A906" s="88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2.75" customHeight="1" x14ac:dyDescent="0.25">
      <c r="A907" s="88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2.75" customHeight="1" x14ac:dyDescent="0.25">
      <c r="A908" s="88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2.75" customHeight="1" x14ac:dyDescent="0.25">
      <c r="A909" s="88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2.75" customHeight="1" x14ac:dyDescent="0.25">
      <c r="A910" s="88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2.75" customHeight="1" x14ac:dyDescent="0.25">
      <c r="A911" s="88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2.75" customHeight="1" x14ac:dyDescent="0.25">
      <c r="A912" s="88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2.75" customHeight="1" x14ac:dyDescent="0.25">
      <c r="A913" s="88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2.75" customHeight="1" x14ac:dyDescent="0.25">
      <c r="A914" s="88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2.75" customHeight="1" x14ac:dyDescent="0.25">
      <c r="A915" s="88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2.75" customHeight="1" x14ac:dyDescent="0.25">
      <c r="A916" s="88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2.75" customHeight="1" x14ac:dyDescent="0.25">
      <c r="A917" s="88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2.75" customHeight="1" x14ac:dyDescent="0.25">
      <c r="A918" s="88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2.75" customHeight="1" x14ac:dyDescent="0.25">
      <c r="A919" s="88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2.75" customHeight="1" x14ac:dyDescent="0.25">
      <c r="A920" s="88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2.75" customHeight="1" x14ac:dyDescent="0.25">
      <c r="A921" s="88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2.75" customHeight="1" x14ac:dyDescent="0.25">
      <c r="A922" s="88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2.75" customHeight="1" x14ac:dyDescent="0.25">
      <c r="A923" s="88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2.75" customHeight="1" x14ac:dyDescent="0.25">
      <c r="A924" s="88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2.75" customHeight="1" x14ac:dyDescent="0.25">
      <c r="A925" s="88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2.75" customHeight="1" x14ac:dyDescent="0.25">
      <c r="A926" s="88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2.75" customHeight="1" x14ac:dyDescent="0.25">
      <c r="A927" s="88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2.75" customHeight="1" x14ac:dyDescent="0.25">
      <c r="A928" s="88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2.75" customHeight="1" x14ac:dyDescent="0.25">
      <c r="A929" s="88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2.75" customHeight="1" x14ac:dyDescent="0.25">
      <c r="A930" s="88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2.75" customHeight="1" x14ac:dyDescent="0.25">
      <c r="A931" s="88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2.75" customHeight="1" x14ac:dyDescent="0.25">
      <c r="A932" s="88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2.75" customHeight="1" x14ac:dyDescent="0.25">
      <c r="A933" s="88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2.75" customHeight="1" x14ac:dyDescent="0.25">
      <c r="A934" s="88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2.75" customHeight="1" x14ac:dyDescent="0.25">
      <c r="A935" s="88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2.75" customHeight="1" x14ac:dyDescent="0.25">
      <c r="A936" s="88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2.75" customHeight="1" x14ac:dyDescent="0.25">
      <c r="A937" s="88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2.75" customHeight="1" x14ac:dyDescent="0.25">
      <c r="A938" s="88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2.75" customHeight="1" x14ac:dyDescent="0.25">
      <c r="A939" s="88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2.75" customHeight="1" x14ac:dyDescent="0.25">
      <c r="A940" s="88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2.75" customHeight="1" x14ac:dyDescent="0.25">
      <c r="A941" s="88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2.75" customHeight="1" x14ac:dyDescent="0.25">
      <c r="A942" s="88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2.75" customHeight="1" x14ac:dyDescent="0.25">
      <c r="A943" s="88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2.75" customHeight="1" x14ac:dyDescent="0.25">
      <c r="A944" s="88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2.75" customHeight="1" x14ac:dyDescent="0.25">
      <c r="A945" s="88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2.75" customHeight="1" x14ac:dyDescent="0.25">
      <c r="A946" s="88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2.75" customHeight="1" x14ac:dyDescent="0.25">
      <c r="A947" s="88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2.75" customHeight="1" x14ac:dyDescent="0.25">
      <c r="A948" s="88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2.75" customHeight="1" x14ac:dyDescent="0.25">
      <c r="A949" s="88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2.75" customHeight="1" x14ac:dyDescent="0.25">
      <c r="A950" s="88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2.75" customHeight="1" x14ac:dyDescent="0.25">
      <c r="A951" s="88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2.75" customHeight="1" x14ac:dyDescent="0.25">
      <c r="A952" s="88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2.75" customHeight="1" x14ac:dyDescent="0.25">
      <c r="A953" s="88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2.75" customHeight="1" x14ac:dyDescent="0.25">
      <c r="A954" s="88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2.75" customHeight="1" x14ac:dyDescent="0.25">
      <c r="A955" s="88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2.75" customHeight="1" x14ac:dyDescent="0.25">
      <c r="A956" s="88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2.75" customHeight="1" x14ac:dyDescent="0.25">
      <c r="A957" s="88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2.75" customHeight="1" x14ac:dyDescent="0.25">
      <c r="A958" s="88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2.75" customHeight="1" x14ac:dyDescent="0.25">
      <c r="A959" s="88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2.75" customHeight="1" x14ac:dyDescent="0.25">
      <c r="A960" s="88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2.75" customHeight="1" x14ac:dyDescent="0.25">
      <c r="A961" s="88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2.75" customHeight="1" x14ac:dyDescent="0.25">
      <c r="A962" s="88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2.75" customHeight="1" x14ac:dyDescent="0.25">
      <c r="A963" s="88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2.75" customHeight="1" x14ac:dyDescent="0.25">
      <c r="A964" s="88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2.75" customHeight="1" x14ac:dyDescent="0.25">
      <c r="A965" s="88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2.75" customHeight="1" x14ac:dyDescent="0.25">
      <c r="A966" s="88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2.75" customHeight="1" x14ac:dyDescent="0.25">
      <c r="A967" s="88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2.75" customHeight="1" x14ac:dyDescent="0.25">
      <c r="A968" s="88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2.75" customHeight="1" x14ac:dyDescent="0.25">
      <c r="A969" s="88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2.75" customHeight="1" x14ac:dyDescent="0.25">
      <c r="A970" s="88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2.75" customHeight="1" x14ac:dyDescent="0.25">
      <c r="A971" s="88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2.75" customHeight="1" x14ac:dyDescent="0.25">
      <c r="A972" s="88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2.75" customHeight="1" x14ac:dyDescent="0.25">
      <c r="A973" s="88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2.75" customHeight="1" x14ac:dyDescent="0.25">
      <c r="A974" s="88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2.75" customHeight="1" x14ac:dyDescent="0.25">
      <c r="A975" s="88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2.75" customHeight="1" x14ac:dyDescent="0.25">
      <c r="A976" s="88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2.75" customHeight="1" x14ac:dyDescent="0.25">
      <c r="A977" s="88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2.75" customHeight="1" x14ac:dyDescent="0.25">
      <c r="A978" s="88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2.75" customHeight="1" x14ac:dyDescent="0.25">
      <c r="A979" s="88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2.75" customHeight="1" x14ac:dyDescent="0.25">
      <c r="A980" s="88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2.75" customHeight="1" x14ac:dyDescent="0.25">
      <c r="A981" s="88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2.75" customHeight="1" x14ac:dyDescent="0.25">
      <c r="A982" s="88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2.75" customHeight="1" x14ac:dyDescent="0.25">
      <c r="A983" s="88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2.75" customHeight="1" x14ac:dyDescent="0.25">
      <c r="A984" s="88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2.75" customHeight="1" x14ac:dyDescent="0.25">
      <c r="A985" s="88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2.75" customHeight="1" x14ac:dyDescent="0.25">
      <c r="A986" s="88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2.75" customHeight="1" x14ac:dyDescent="0.25">
      <c r="A987" s="88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2.75" customHeight="1" x14ac:dyDescent="0.25">
      <c r="A988" s="88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2.75" customHeight="1" x14ac:dyDescent="0.25">
      <c r="A989" s="88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2.75" customHeight="1" x14ac:dyDescent="0.25">
      <c r="A990" s="88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2.75" customHeight="1" x14ac:dyDescent="0.25">
      <c r="A991" s="88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2.75" customHeight="1" x14ac:dyDescent="0.25">
      <c r="A992" s="88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2.75" customHeight="1" x14ac:dyDescent="0.25">
      <c r="A993" s="88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2.75" customHeight="1" x14ac:dyDescent="0.25">
      <c r="A994" s="88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2.75" customHeight="1" x14ac:dyDescent="0.25">
      <c r="A995" s="88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2.75" customHeight="1" x14ac:dyDescent="0.25">
      <c r="A996" s="88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2.75" customHeight="1" x14ac:dyDescent="0.25">
      <c r="A997" s="88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2.75" customHeight="1" x14ac:dyDescent="0.25">
      <c r="A998" s="88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2.75" customHeight="1" x14ac:dyDescent="0.25">
      <c r="A999" s="88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</sheetData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1T</vt:lpstr>
      <vt:lpstr>2T</vt:lpstr>
      <vt:lpstr>3T</vt:lpstr>
      <vt:lpstr>4T</vt:lpstr>
      <vt:lpstr>Semestral</vt:lpstr>
      <vt:lpstr>4T Acumulado</vt:lpstr>
      <vt:lpstr>Anual</vt:lpstr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Calvo Madrigal</dc:creator>
  <cp:lastModifiedBy>Stephanie Tatiana Salas Soto</cp:lastModifiedBy>
  <dcterms:created xsi:type="dcterms:W3CDTF">2018-05-02T16:31:46Z</dcterms:created>
  <dcterms:modified xsi:type="dcterms:W3CDTF">2020-03-03T16:48:04Z</dcterms:modified>
</cp:coreProperties>
</file>