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10" activeTab="0"/>
  </bookViews>
  <sheets>
    <sheet name="BENEFICIARIOS" sheetId="1" r:id="rId1"/>
    <sheet name="EGRESOS" sheetId="2" r:id="rId2"/>
    <sheet name="INGRESOS " sheetId="3" r:id="rId3"/>
  </sheets>
  <definedNames>
    <definedName name="\a">#REF!</definedName>
    <definedName name="\b">#REF!</definedName>
    <definedName name="\c">#REF!</definedName>
    <definedName name="A_impresión_IM">#REF!</definedName>
    <definedName name="_xlnm.Print_Area" localSheetId="1">'EGRESOS'!$A$1:$X$29</definedName>
    <definedName name="_xlnm.Print_Area" localSheetId="2">'INGRESOS '!$A$1:$X$23</definedName>
    <definedName name="dddd">#REF!</definedName>
    <definedName name="EGRESOS">#REF!</definedName>
    <definedName name="erear">#REF!</definedName>
    <definedName name="GRAFICO">#REF!</definedName>
    <definedName name="INGRESOS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<sst xmlns="http://schemas.openxmlformats.org/spreadsheetml/2006/main" count="144" uniqueCount="73">
  <si>
    <t>Cuadro 4</t>
  </si>
  <si>
    <t>Reporte de gastos efectivos financiados por el Fondo de Desarrollo Social y Asignaciones Familiares</t>
  </si>
  <si>
    <t>Enero</t>
  </si>
  <si>
    <t>Febrero</t>
  </si>
  <si>
    <t>Marzo</t>
  </si>
  <si>
    <t xml:space="preserve"> I Trimestre</t>
  </si>
  <si>
    <t>Abril</t>
  </si>
  <si>
    <t>Mayo</t>
  </si>
  <si>
    <t>Junio</t>
  </si>
  <si>
    <t>II Trimestre</t>
  </si>
  <si>
    <t>III Trimestre Acumulado</t>
  </si>
  <si>
    <t>Octubre</t>
  </si>
  <si>
    <t>Noviembre</t>
  </si>
  <si>
    <t>Diciembre</t>
  </si>
  <si>
    <t>IV Trimestre</t>
  </si>
  <si>
    <t xml:space="preserve">IV Trim. Acumulado </t>
  </si>
  <si>
    <t>TOTAL</t>
  </si>
  <si>
    <t xml:space="preserve">  I Trimestre</t>
  </si>
  <si>
    <t>III Trim. Acumulado</t>
  </si>
  <si>
    <t>Reporte de ingresos efectivos girados por el Fondo de Desarrollo Social y Asignaciones Familiares</t>
  </si>
  <si>
    <t>Rubro por objeto del gasto</t>
  </si>
  <si>
    <t xml:space="preserve">IV Trim. </t>
  </si>
  <si>
    <t>3- Recursos disponibles (1+2)</t>
  </si>
  <si>
    <t>5- Saldo en caja final (3-4)</t>
  </si>
  <si>
    <t>Cuadro 2</t>
  </si>
  <si>
    <t>Cuadro  3</t>
  </si>
  <si>
    <t>1. Remuneraciones</t>
  </si>
  <si>
    <t>3. Materiales y suministros</t>
  </si>
  <si>
    <t>5. Transferencias</t>
  </si>
  <si>
    <t>4. Bienes Duraderos</t>
  </si>
  <si>
    <t>Producto</t>
  </si>
  <si>
    <t>2. Servicios</t>
  </si>
  <si>
    <t xml:space="preserve">2- Ingresos efectivos recibidos  </t>
  </si>
  <si>
    <t xml:space="preserve">1- Saldo en caja inicial </t>
  </si>
  <si>
    <t xml:space="preserve">4- Egresos efectivos pagados </t>
  </si>
  <si>
    <r>
      <t>1. Atención de los asegurados por el estado</t>
    </r>
    <r>
      <rPr>
        <b/>
        <vertAlign val="superscript"/>
        <sz val="10"/>
        <color indexed="8"/>
        <rFont val="Calibri"/>
        <family val="2"/>
      </rPr>
      <t>1/</t>
    </r>
  </si>
  <si>
    <r>
      <t>¹</t>
    </r>
    <r>
      <rPr>
        <vertAlign val="superscript"/>
        <sz val="10"/>
        <color indexed="8"/>
        <rFont val="Calibri"/>
        <family val="2"/>
      </rPr>
      <t xml:space="preserve">/ </t>
    </r>
    <r>
      <rPr>
        <sz val="10"/>
        <color indexed="8"/>
        <rFont val="Calibri"/>
        <family val="2"/>
      </rPr>
      <t>De acuerdo a clasificador de la CCSS.</t>
    </r>
  </si>
  <si>
    <r>
      <t>Rubro por objeto del gasto ¹</t>
    </r>
    <r>
      <rPr>
        <b/>
        <vertAlign val="superscript"/>
        <sz val="10"/>
        <rFont val="Calibri"/>
        <family val="2"/>
      </rPr>
      <t>/</t>
    </r>
  </si>
  <si>
    <t>Programa: Asegurados por cuenta del Estado</t>
  </si>
  <si>
    <t>Institución: Caja Costarricense de Seguro Social</t>
  </si>
  <si>
    <t>Año: 2019</t>
  </si>
  <si>
    <t>Unidad: Colones</t>
  </si>
  <si>
    <r>
      <rPr>
        <b/>
        <sz val="10"/>
        <color indexed="8"/>
        <rFont val="Calibri"/>
        <family val="2"/>
      </rPr>
      <t>Fuente:</t>
    </r>
    <r>
      <rPr>
        <sz val="10"/>
        <rFont val="Calibri"/>
        <family val="2"/>
      </rPr>
      <t xml:space="preserve">  Informe de Ejecución IV trimestre y Liquidación Presupestaria al 31 de diciembre de 2019.</t>
    </r>
  </si>
  <si>
    <t>Fuente:  Informe de Ejecución IV trimestre y Liquidación Presupestaria al 31 de diciembre de 2019.</t>
  </si>
  <si>
    <r>
      <rPr>
        <b/>
        <sz val="10"/>
        <color indexed="8"/>
        <rFont val="New Time"/>
        <family val="0"/>
      </rPr>
      <t>Fuente:</t>
    </r>
    <r>
      <rPr>
        <sz val="10"/>
        <rFont val="New Time"/>
        <family val="0"/>
      </rPr>
      <t xml:space="preserve">  Informe de Ejecución Presupuestaria 2019.</t>
    </r>
  </si>
  <si>
    <t>FODESAF</t>
  </si>
  <si>
    <t>Cuadro No. 1</t>
  </si>
  <si>
    <t>Reporte de beneficiarios efectivos financiados por el Fondo de Desarrollo Social y Asignaciones Familiares</t>
  </si>
  <si>
    <t xml:space="preserve">Programa:   Aseguramiento SEM por cuenta del Estado  </t>
  </si>
  <si>
    <t>Institución: Caja Costarricense de Seguro Social (CCSS)</t>
  </si>
  <si>
    <t>Unidad Ejecutora:  Área de Coberturas del Estado</t>
  </si>
  <si>
    <t>Trimestre: cuarto</t>
  </si>
  <si>
    <t>Año 2019</t>
  </si>
  <si>
    <t>Unidad</t>
  </si>
  <si>
    <t>Subsido para pagar cuotas del SEM para familias pobres sin cobertura</t>
  </si>
  <si>
    <t>Asegurado directo asegurado por cuenta del Estado</t>
  </si>
  <si>
    <t>Personas</t>
  </si>
  <si>
    <t>Conyugue de Asegurado asegurado por cuenta del Estado</t>
  </si>
  <si>
    <t>Compañera/Compañero Asegurado asegurado por cuenta del Estado</t>
  </si>
  <si>
    <t>Hijos(s)/Hija(s) Asegurado asegurado por cuenta del Estado</t>
  </si>
  <si>
    <t>Otros menores mediante estudio de Asegurado asegurado por cuenta del Estado</t>
  </si>
  <si>
    <t>Total</t>
  </si>
  <si>
    <t xml:space="preserve">Fuente:CCSS Dirección Coberturas Especiales. Área Coberturas del Estado </t>
  </si>
  <si>
    <t xml:space="preserve">Enero </t>
  </si>
  <si>
    <t xml:space="preserve">Marzo </t>
  </si>
  <si>
    <t xml:space="preserve">Abril </t>
  </si>
  <si>
    <t xml:space="preserve">Junio </t>
  </si>
  <si>
    <t>Julio</t>
  </si>
  <si>
    <t>Agosto</t>
  </si>
  <si>
    <t xml:space="preserve">Septiembre </t>
  </si>
  <si>
    <t xml:space="preserve">Agosto </t>
  </si>
  <si>
    <t xml:space="preserve">III Trimestre </t>
  </si>
  <si>
    <t>Setiembre</t>
  </si>
</sst>
</file>

<file path=xl/styles.xml><?xml version="1.0" encoding="utf-8"?>
<styleSheet xmlns="http://schemas.openxmlformats.org/spreadsheetml/2006/main">
  <numFmts count="33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.0"/>
    <numFmt numFmtId="173" formatCode="_([$€-2]* #,##0.00_);_([$€-2]* \(#,##0.00\);_([$€-2]* &quot;-&quot;??_)"/>
    <numFmt numFmtId="174" formatCode="#,##0.0_);[Red]\(#,##0.0\)"/>
    <numFmt numFmtId="175" formatCode="[$-140A]dddd\,\ dd&quot; de &quot;mmmm&quot; de &quot;yyyy"/>
    <numFmt numFmtId="176" formatCode="dd/mm/yy;@"/>
    <numFmt numFmtId="177" formatCode="000\-00\-0"/>
    <numFmt numFmtId="178" formatCode="0.0%"/>
    <numFmt numFmtId="179" formatCode="0.000%"/>
    <numFmt numFmtId="180" formatCode="0.0000%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* #,##0.00_-;\-* #,##0.00_-;_-* &quot;-&quot;??_-;_-@_-"/>
    <numFmt numFmtId="187" formatCode="[$-140A]dddd\,\ d\ &quot;de&quot;\ mmmm\ &quot;de&quot;\ yyyy"/>
    <numFmt numFmtId="188" formatCode="[$-140A]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b/>
      <vertAlign val="superscript"/>
      <sz val="10"/>
      <name val="Calibri"/>
      <family val="2"/>
    </font>
    <font>
      <b/>
      <sz val="10"/>
      <name val="New Time"/>
      <family val="0"/>
    </font>
    <font>
      <sz val="10"/>
      <name val="New Time"/>
      <family val="0"/>
    </font>
    <font>
      <b/>
      <sz val="10"/>
      <color indexed="8"/>
      <name val="New Tim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New Time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New Time"/>
      <family val="0"/>
    </font>
    <font>
      <sz val="10"/>
      <color theme="1"/>
      <name val="New Time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/>
      <right/>
      <top style="double"/>
      <bottom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double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>
      <alignment vertical="top"/>
      <protection/>
    </xf>
    <xf numFmtId="173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39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0" borderId="0" xfId="68">
      <alignment/>
      <protection/>
    </xf>
    <xf numFmtId="0" fontId="61" fillId="0" borderId="0" xfId="68" applyFont="1">
      <alignment/>
      <protection/>
    </xf>
    <xf numFmtId="172" fontId="0" fillId="0" borderId="0" xfId="68" applyNumberFormat="1">
      <alignment/>
      <protection/>
    </xf>
    <xf numFmtId="0" fontId="0" fillId="0" borderId="0" xfId="68" applyBorder="1">
      <alignment/>
      <protection/>
    </xf>
    <xf numFmtId="4" fontId="62" fillId="0" borderId="0" xfId="68" applyNumberFormat="1" applyFont="1" applyBorder="1">
      <alignment/>
      <protection/>
    </xf>
    <xf numFmtId="0" fontId="63" fillId="0" borderId="0" xfId="68" applyFont="1" applyAlignment="1">
      <alignment/>
      <protection/>
    </xf>
    <xf numFmtId="0" fontId="35" fillId="33" borderId="0" xfId="68" applyFont="1" applyFill="1" applyAlignment="1">
      <alignment/>
      <protection/>
    </xf>
    <xf numFmtId="172" fontId="62" fillId="0" borderId="10" xfId="68" applyNumberFormat="1" applyFont="1" applyBorder="1">
      <alignment/>
      <protection/>
    </xf>
    <xf numFmtId="172" fontId="63" fillId="0" borderId="11" xfId="68" applyNumberFormat="1" applyFont="1" applyBorder="1">
      <alignment/>
      <protection/>
    </xf>
    <xf numFmtId="172" fontId="63" fillId="0" borderId="10" xfId="68" applyNumberFormat="1" applyFont="1" applyBorder="1" applyAlignment="1">
      <alignment horizontal="right"/>
      <protection/>
    </xf>
    <xf numFmtId="172" fontId="63" fillId="0" borderId="12" xfId="68" applyNumberFormat="1" applyFont="1" applyBorder="1" applyAlignment="1">
      <alignment horizontal="right"/>
      <protection/>
    </xf>
    <xf numFmtId="172" fontId="62" fillId="0" borderId="11" xfId="68" applyNumberFormat="1" applyFont="1" applyBorder="1">
      <alignment/>
      <protection/>
    </xf>
    <xf numFmtId="172" fontId="63" fillId="0" borderId="10" xfId="68" applyNumberFormat="1" applyFont="1" applyBorder="1">
      <alignment/>
      <protection/>
    </xf>
    <xf numFmtId="0" fontId="62" fillId="0" borderId="0" xfId="68" applyFont="1" applyFill="1" applyBorder="1" applyAlignment="1">
      <alignment horizontal="left"/>
      <protection/>
    </xf>
    <xf numFmtId="172" fontId="62" fillId="0" borderId="0" xfId="68" applyNumberFormat="1" applyFont="1">
      <alignment/>
      <protection/>
    </xf>
    <xf numFmtId="10" fontId="0" fillId="0" borderId="0" xfId="73" applyNumberFormat="1" applyAlignment="1">
      <alignment/>
    </xf>
    <xf numFmtId="172" fontId="0" fillId="0" borderId="0" xfId="68" applyNumberFormat="1" applyAlignment="1">
      <alignment vertical="center"/>
      <protection/>
    </xf>
    <xf numFmtId="0" fontId="0" fillId="0" borderId="0" xfId="68" applyAlignment="1">
      <alignment vertical="center"/>
      <protection/>
    </xf>
    <xf numFmtId="0" fontId="35" fillId="34" borderId="13" xfId="68" applyFont="1" applyFill="1" applyBorder="1" applyAlignment="1">
      <alignment horizontal="center" vertical="center"/>
      <protection/>
    </xf>
    <xf numFmtId="0" fontId="35" fillId="34" borderId="11" xfId="68" applyFont="1" applyFill="1" applyBorder="1" applyAlignment="1">
      <alignment horizontal="center" vertical="center"/>
      <protection/>
    </xf>
    <xf numFmtId="4" fontId="8" fillId="34" borderId="14" xfId="68" applyNumberFormat="1" applyFont="1" applyFill="1" applyBorder="1">
      <alignment/>
      <protection/>
    </xf>
    <xf numFmtId="4" fontId="8" fillId="34" borderId="15" xfId="68" applyNumberFormat="1" applyFont="1" applyFill="1" applyBorder="1">
      <alignment/>
      <protection/>
    </xf>
    <xf numFmtId="0" fontId="36" fillId="33" borderId="0" xfId="68" applyFont="1" applyFill="1" applyAlignment="1">
      <alignment/>
      <protection/>
    </xf>
    <xf numFmtId="0" fontId="64" fillId="0" borderId="0" xfId="68" applyFont="1">
      <alignment/>
      <protection/>
    </xf>
    <xf numFmtId="172" fontId="64" fillId="0" borderId="0" xfId="68" applyNumberFormat="1" applyFont="1">
      <alignment/>
      <protection/>
    </xf>
    <xf numFmtId="0" fontId="64" fillId="0" borderId="0" xfId="68" applyFont="1" applyAlignment="1">
      <alignment horizontal="left"/>
      <protection/>
    </xf>
    <xf numFmtId="172" fontId="65" fillId="0" borderId="0" xfId="68" applyNumberFormat="1" applyFont="1" applyAlignment="1">
      <alignment horizontal="left"/>
      <protection/>
    </xf>
    <xf numFmtId="172" fontId="64" fillId="0" borderId="0" xfId="68" applyNumberFormat="1" applyFont="1" applyAlignment="1">
      <alignment horizontal="left"/>
      <protection/>
    </xf>
    <xf numFmtId="172" fontId="65" fillId="0" borderId="0" xfId="68" applyNumberFormat="1" applyFont="1">
      <alignment/>
      <protection/>
    </xf>
    <xf numFmtId="0" fontId="64" fillId="33" borderId="0" xfId="68" applyFont="1" applyFill="1">
      <alignment/>
      <protection/>
    </xf>
    <xf numFmtId="172" fontId="36" fillId="34" borderId="11" xfId="68" applyNumberFormat="1" applyFont="1" applyFill="1" applyBorder="1" applyAlignment="1">
      <alignment horizontal="center"/>
      <protection/>
    </xf>
    <xf numFmtId="0" fontId="36" fillId="34" borderId="11" xfId="68" applyFont="1" applyFill="1" applyBorder="1" applyAlignment="1">
      <alignment horizontal="center"/>
      <protection/>
    </xf>
    <xf numFmtId="172" fontId="64" fillId="0" borderId="11" xfId="68" applyNumberFormat="1" applyFont="1" applyBorder="1">
      <alignment/>
      <protection/>
    </xf>
    <xf numFmtId="172" fontId="65" fillId="0" borderId="11" xfId="68" applyNumberFormat="1" applyFont="1" applyBorder="1">
      <alignment/>
      <protection/>
    </xf>
    <xf numFmtId="172" fontId="36" fillId="34" borderId="11" xfId="68" applyNumberFormat="1" applyFont="1" applyFill="1" applyBorder="1">
      <alignment/>
      <protection/>
    </xf>
    <xf numFmtId="0" fontId="64" fillId="0" borderId="0" xfId="68" applyFont="1" applyFill="1" applyBorder="1" applyAlignment="1">
      <alignment horizontal="left"/>
      <protection/>
    </xf>
    <xf numFmtId="172" fontId="64" fillId="0" borderId="11" xfId="68" applyNumberFormat="1" applyFont="1" applyBorder="1" applyAlignment="1">
      <alignment horizontal="right"/>
      <protection/>
    </xf>
    <xf numFmtId="172" fontId="65" fillId="0" borderId="11" xfId="68" applyNumberFormat="1" applyFont="1" applyBorder="1" applyAlignment="1">
      <alignment horizontal="right"/>
      <protection/>
    </xf>
    <xf numFmtId="172" fontId="65" fillId="0" borderId="16" xfId="68" applyNumberFormat="1" applyFont="1" applyBorder="1">
      <alignment/>
      <protection/>
    </xf>
    <xf numFmtId="0" fontId="64" fillId="0" borderId="0" xfId="68" applyFont="1" applyFill="1" applyBorder="1" applyAlignment="1">
      <alignment vertical="center"/>
      <protection/>
    </xf>
    <xf numFmtId="4" fontId="64" fillId="0" borderId="0" xfId="68" applyNumberFormat="1" applyFont="1" applyBorder="1">
      <alignment/>
      <protection/>
    </xf>
    <xf numFmtId="10" fontId="64" fillId="0" borderId="0" xfId="73" applyNumberFormat="1" applyFont="1" applyAlignment="1">
      <alignment/>
    </xf>
    <xf numFmtId="9" fontId="64" fillId="0" borderId="0" xfId="73" applyFont="1" applyAlignment="1">
      <alignment/>
    </xf>
    <xf numFmtId="172" fontId="36" fillId="34" borderId="11" xfId="68" applyNumberFormat="1" applyFont="1" applyFill="1" applyBorder="1" applyAlignment="1">
      <alignment vertical="center"/>
      <protection/>
    </xf>
    <xf numFmtId="0" fontId="65" fillId="0" borderId="0" xfId="68" applyFont="1" applyAlignment="1">
      <alignment horizontal="left"/>
      <protection/>
    </xf>
    <xf numFmtId="0" fontId="61" fillId="0" borderId="0" xfId="68" applyFont="1" applyFill="1" applyBorder="1" applyAlignment="1">
      <alignment vertical="justify" wrapText="1"/>
      <protection/>
    </xf>
    <xf numFmtId="0" fontId="0" fillId="0" borderId="0" xfId="0" applyAlignment="1">
      <alignment vertical="justify" wrapText="1"/>
    </xf>
    <xf numFmtId="172" fontId="64" fillId="0" borderId="0" xfId="68" applyNumberFormat="1" applyFont="1">
      <alignment/>
      <protection/>
    </xf>
    <xf numFmtId="0" fontId="64" fillId="0" borderId="17" xfId="68" applyFont="1" applyBorder="1" applyAlignment="1">
      <alignment horizontal="left"/>
      <protection/>
    </xf>
    <xf numFmtId="0" fontId="36" fillId="34" borderId="17" xfId="68" applyFont="1" applyFill="1" applyBorder="1" applyAlignment="1">
      <alignment horizontal="center"/>
      <protection/>
    </xf>
    <xf numFmtId="0" fontId="36" fillId="34" borderId="17" xfId="68" applyFont="1" applyFill="1" applyBorder="1" applyAlignment="1">
      <alignment horizontal="center" vertical="center"/>
      <protection/>
    </xf>
    <xf numFmtId="0" fontId="66" fillId="0" borderId="0" xfId="68" applyFont="1" applyAlignment="1">
      <alignment horizontal="center"/>
      <protection/>
    </xf>
    <xf numFmtId="0" fontId="67" fillId="0" borderId="0" xfId="68" applyFont="1" applyAlignment="1">
      <alignment horizontal="left"/>
      <protection/>
    </xf>
    <xf numFmtId="172" fontId="67" fillId="0" borderId="0" xfId="68" applyNumberFormat="1" applyFont="1">
      <alignment/>
      <protection/>
    </xf>
    <xf numFmtId="0" fontId="66" fillId="0" borderId="0" xfId="68" applyFont="1" applyAlignment="1">
      <alignment horizontal="left"/>
      <protection/>
    </xf>
    <xf numFmtId="172" fontId="66" fillId="0" borderId="0" xfId="68" applyNumberFormat="1" applyFont="1">
      <alignment/>
      <protection/>
    </xf>
    <xf numFmtId="0" fontId="67" fillId="0" borderId="0" xfId="68" applyFont="1">
      <alignment/>
      <protection/>
    </xf>
    <xf numFmtId="0" fontId="11" fillId="34" borderId="13" xfId="68" applyFont="1" applyFill="1" applyBorder="1" applyAlignment="1">
      <alignment horizontal="center"/>
      <protection/>
    </xf>
    <xf numFmtId="172" fontId="11" fillId="34" borderId="13" xfId="68" applyNumberFormat="1" applyFont="1" applyFill="1" applyBorder="1" applyAlignment="1">
      <alignment horizontal="center"/>
      <protection/>
    </xf>
    <xf numFmtId="0" fontId="67" fillId="0" borderId="17" xfId="68" applyFont="1" applyBorder="1" applyAlignment="1">
      <alignment horizontal="left"/>
      <protection/>
    </xf>
    <xf numFmtId="172" fontId="67" fillId="0" borderId="10" xfId="68" applyNumberFormat="1" applyFont="1" applyBorder="1">
      <alignment/>
      <protection/>
    </xf>
    <xf numFmtId="172" fontId="66" fillId="0" borderId="11" xfId="68" applyNumberFormat="1" applyFont="1" applyBorder="1">
      <alignment/>
      <protection/>
    </xf>
    <xf numFmtId="172" fontId="67" fillId="0" borderId="11" xfId="68" applyNumberFormat="1" applyFont="1" applyBorder="1">
      <alignment/>
      <protection/>
    </xf>
    <xf numFmtId="4" fontId="67" fillId="0" borderId="11" xfId="68" applyNumberFormat="1" applyFont="1" applyBorder="1">
      <alignment/>
      <protection/>
    </xf>
    <xf numFmtId="172" fontId="66" fillId="0" borderId="10" xfId="68" applyNumberFormat="1" applyFont="1" applyBorder="1">
      <alignment/>
      <protection/>
    </xf>
    <xf numFmtId="0" fontId="11" fillId="34" borderId="18" xfId="68" applyFont="1" applyFill="1" applyBorder="1" applyAlignment="1">
      <alignment horizontal="left"/>
      <protection/>
    </xf>
    <xf numFmtId="172" fontId="12" fillId="34" borderId="19" xfId="68" applyNumberFormat="1" applyFont="1" applyFill="1" applyBorder="1">
      <alignment/>
      <protection/>
    </xf>
    <xf numFmtId="4" fontId="12" fillId="34" borderId="14" xfId="68" applyNumberFormat="1" applyFont="1" applyFill="1" applyBorder="1">
      <alignment/>
      <protection/>
    </xf>
    <xf numFmtId="4" fontId="12" fillId="34" borderId="15" xfId="68" applyNumberFormat="1" applyFont="1" applyFill="1" applyBorder="1">
      <alignment/>
      <protection/>
    </xf>
    <xf numFmtId="0" fontId="67" fillId="0" borderId="0" xfId="68" applyFont="1" applyFill="1" applyBorder="1" applyAlignment="1">
      <alignment horizontal="left"/>
      <protection/>
    </xf>
    <xf numFmtId="0" fontId="67" fillId="0" borderId="20" xfId="68" applyFont="1" applyBorder="1">
      <alignment/>
      <protection/>
    </xf>
    <xf numFmtId="0" fontId="11" fillId="34" borderId="16" xfId="68" applyFont="1" applyFill="1" applyBorder="1" applyAlignment="1">
      <alignment horizontal="center"/>
      <protection/>
    </xf>
    <xf numFmtId="0" fontId="11" fillId="34" borderId="13" xfId="68" applyFont="1" applyFill="1" applyBorder="1" applyAlignment="1">
      <alignment horizontal="center" vertical="center"/>
      <protection/>
    </xf>
    <xf numFmtId="0" fontId="11" fillId="34" borderId="11" xfId="68" applyFont="1" applyFill="1" applyBorder="1" applyAlignment="1">
      <alignment horizontal="center" vertical="center"/>
      <protection/>
    </xf>
    <xf numFmtId="172" fontId="66" fillId="0" borderId="21" xfId="68" applyNumberFormat="1" applyFont="1" applyBorder="1" applyAlignment="1">
      <alignment horizontal="right"/>
      <protection/>
    </xf>
    <xf numFmtId="172" fontId="66" fillId="0" borderId="10" xfId="68" applyNumberFormat="1" applyFont="1" applyBorder="1" applyAlignment="1">
      <alignment horizontal="right"/>
      <protection/>
    </xf>
    <xf numFmtId="172" fontId="66" fillId="0" borderId="12" xfId="68" applyNumberFormat="1" applyFont="1" applyBorder="1" applyAlignment="1">
      <alignment horizontal="right"/>
      <protection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Font="1" applyAlignment="1">
      <alignment/>
    </xf>
    <xf numFmtId="0" fontId="68" fillId="0" borderId="0" xfId="0" applyFont="1" applyAlignment="1">
      <alignment horizontal="right"/>
    </xf>
    <xf numFmtId="0" fontId="69" fillId="0" borderId="0" xfId="0" applyFont="1" applyFill="1" applyAlignment="1">
      <alignment horizontal="left" indent="27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70" fillId="35" borderId="22" xfId="0" applyFont="1" applyFill="1" applyBorder="1" applyAlignment="1">
      <alignment horizontal="center"/>
    </xf>
    <xf numFmtId="0" fontId="70" fillId="35" borderId="19" xfId="0" applyFont="1" applyFill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68" fillId="0" borderId="23" xfId="0" applyFont="1" applyBorder="1" applyAlignment="1">
      <alignment/>
    </xf>
    <xf numFmtId="0" fontId="68" fillId="0" borderId="10" xfId="0" applyFont="1" applyBorder="1" applyAlignment="1">
      <alignment/>
    </xf>
    <xf numFmtId="0" fontId="71" fillId="0" borderId="0" xfId="0" applyFont="1" applyBorder="1" applyAlignment="1">
      <alignment horizontal="left" indent="3"/>
    </xf>
    <xf numFmtId="3" fontId="72" fillId="0" borderId="0" xfId="0" applyNumberFormat="1" applyFont="1" applyAlignment="1">
      <alignment/>
    </xf>
    <xf numFmtId="0" fontId="68" fillId="0" borderId="24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25" xfId="0" applyFont="1" applyBorder="1" applyAlignment="1">
      <alignment/>
    </xf>
    <xf numFmtId="3" fontId="71" fillId="0" borderId="0" xfId="0" applyNumberFormat="1" applyFont="1" applyAlignment="1">
      <alignment/>
    </xf>
    <xf numFmtId="0" fontId="70" fillId="35" borderId="26" xfId="0" applyFont="1" applyFill="1" applyBorder="1" applyAlignment="1">
      <alignment/>
    </xf>
    <xf numFmtId="3" fontId="68" fillId="0" borderId="0" xfId="0" applyNumberFormat="1" applyFont="1" applyAlignment="1">
      <alignment/>
    </xf>
    <xf numFmtId="0" fontId="70" fillId="0" borderId="0" xfId="0" applyFont="1" applyFill="1" applyAlignment="1">
      <alignment/>
    </xf>
    <xf numFmtId="0" fontId="68" fillId="0" borderId="27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0" fontId="69" fillId="0" borderId="0" xfId="0" applyFont="1" applyFill="1" applyAlignment="1">
      <alignment horizontal="left"/>
    </xf>
    <xf numFmtId="0" fontId="71" fillId="0" borderId="0" xfId="0" applyFont="1" applyFill="1" applyBorder="1" applyAlignment="1">
      <alignment vertical="top" wrapText="1"/>
    </xf>
    <xf numFmtId="0" fontId="69" fillId="0" borderId="0" xfId="0" applyFont="1" applyFill="1" applyAlignment="1">
      <alignment horizontal="left" indent="27"/>
    </xf>
    <xf numFmtId="0" fontId="69" fillId="0" borderId="0" xfId="0" applyFont="1" applyAlignment="1">
      <alignment horizontal="left" indent="27"/>
    </xf>
    <xf numFmtId="0" fontId="36" fillId="33" borderId="0" xfId="68" applyFont="1" applyFill="1" applyAlignment="1">
      <alignment horizontal="center"/>
      <protection/>
    </xf>
    <xf numFmtId="0" fontId="63" fillId="0" borderId="0" xfId="68" applyFont="1" applyAlignment="1">
      <alignment horizontal="left"/>
      <protection/>
    </xf>
    <xf numFmtId="0" fontId="35" fillId="33" borderId="0" xfId="68" applyFont="1" applyFill="1" applyAlignment="1">
      <alignment horizontal="center"/>
      <protection/>
    </xf>
    <xf numFmtId="0" fontId="11" fillId="33" borderId="0" xfId="68" applyFont="1" applyFill="1" applyAlignment="1">
      <alignment horizontal="left"/>
      <protection/>
    </xf>
    <xf numFmtId="3" fontId="68" fillId="0" borderId="11" xfId="0" applyNumberFormat="1" applyFont="1" applyBorder="1" applyAlignment="1">
      <alignment horizontal="right"/>
    </xf>
    <xf numFmtId="0" fontId="0" fillId="0" borderId="0" xfId="68">
      <alignment/>
      <protection/>
    </xf>
    <xf numFmtId="0" fontId="61" fillId="0" borderId="0" xfId="68" applyFont="1">
      <alignment/>
      <protection/>
    </xf>
    <xf numFmtId="172" fontId="0" fillId="0" borderId="0" xfId="68" applyNumberFormat="1">
      <alignment/>
      <protection/>
    </xf>
    <xf numFmtId="0" fontId="63" fillId="0" borderId="0" xfId="68" applyFont="1" applyAlignment="1">
      <alignment/>
      <protection/>
    </xf>
    <xf numFmtId="0" fontId="35" fillId="33" borderId="0" xfId="68" applyFont="1" applyFill="1" applyAlignment="1">
      <alignment/>
      <protection/>
    </xf>
    <xf numFmtId="172" fontId="62" fillId="0" borderId="0" xfId="68" applyNumberFormat="1" applyFont="1">
      <alignment/>
      <protection/>
    </xf>
    <xf numFmtId="0" fontId="36" fillId="33" borderId="0" xfId="68" applyFont="1" applyFill="1" applyAlignment="1">
      <alignment/>
      <protection/>
    </xf>
    <xf numFmtId="0" fontId="64" fillId="0" borderId="0" xfId="68" applyFont="1">
      <alignment/>
      <protection/>
    </xf>
    <xf numFmtId="172" fontId="64" fillId="0" borderId="0" xfId="68" applyNumberFormat="1" applyFont="1">
      <alignment/>
      <protection/>
    </xf>
    <xf numFmtId="0" fontId="36" fillId="34" borderId="11" xfId="68" applyFont="1" applyFill="1" applyBorder="1" applyAlignment="1">
      <alignment horizontal="center"/>
      <protection/>
    </xf>
    <xf numFmtId="172" fontId="64" fillId="0" borderId="11" xfId="68" applyNumberFormat="1" applyFont="1" applyBorder="1">
      <alignment/>
      <protection/>
    </xf>
    <xf numFmtId="172" fontId="65" fillId="0" borderId="11" xfId="68" applyNumberFormat="1" applyFont="1" applyBorder="1">
      <alignment/>
      <protection/>
    </xf>
    <xf numFmtId="172" fontId="36" fillId="34" borderId="11" xfId="68" applyNumberFormat="1" applyFont="1" applyFill="1" applyBorder="1">
      <alignment/>
      <protection/>
    </xf>
    <xf numFmtId="0" fontId="64" fillId="0" borderId="0" xfId="68" applyFont="1" applyFill="1" applyBorder="1" applyAlignment="1">
      <alignment horizontal="left"/>
      <protection/>
    </xf>
    <xf numFmtId="172" fontId="64" fillId="0" borderId="11" xfId="68" applyNumberFormat="1" applyFont="1" applyBorder="1" applyAlignment="1">
      <alignment horizontal="right"/>
      <protection/>
    </xf>
    <xf numFmtId="0" fontId="64" fillId="0" borderId="0" xfId="68" applyFont="1" applyFill="1" applyBorder="1" applyAlignment="1">
      <alignment vertical="center"/>
      <protection/>
    </xf>
    <xf numFmtId="172" fontId="36" fillId="34" borderId="11" xfId="68" applyNumberFormat="1" applyFont="1" applyFill="1" applyBorder="1" applyAlignment="1">
      <alignment vertical="center"/>
      <protection/>
    </xf>
    <xf numFmtId="0" fontId="68" fillId="0" borderId="0" xfId="0" applyFont="1" applyAlignment="1">
      <alignment/>
    </xf>
    <xf numFmtId="0" fontId="70" fillId="35" borderId="19" xfId="0" applyFont="1" applyFill="1" applyBorder="1" applyAlignment="1">
      <alignment horizontal="center"/>
    </xf>
    <xf numFmtId="0" fontId="70" fillId="35" borderId="28" xfId="0" applyFont="1" applyFill="1" applyBorder="1" applyAlignment="1">
      <alignment horizontal="center"/>
    </xf>
    <xf numFmtId="3" fontId="68" fillId="0" borderId="11" xfId="0" applyNumberFormat="1" applyFont="1" applyBorder="1" applyAlignment="1">
      <alignment horizontal="right" vertical="center"/>
    </xf>
    <xf numFmtId="3" fontId="68" fillId="0" borderId="17" xfId="0" applyNumberFormat="1" applyFont="1" applyBorder="1" applyAlignment="1">
      <alignment horizontal="right"/>
    </xf>
    <xf numFmtId="3" fontId="68" fillId="0" borderId="11" xfId="0" applyNumberFormat="1" applyFont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21" xfId="0" applyFont="1" applyBorder="1" applyAlignment="1">
      <alignment/>
    </xf>
    <xf numFmtId="3" fontId="70" fillId="35" borderId="26" xfId="0" applyNumberFormat="1" applyFont="1" applyFill="1" applyBorder="1" applyAlignment="1">
      <alignment/>
    </xf>
    <xf numFmtId="3" fontId="70" fillId="35" borderId="29" xfId="0" applyNumberFormat="1" applyFont="1" applyFill="1" applyBorder="1" applyAlignment="1">
      <alignment/>
    </xf>
    <xf numFmtId="172" fontId="61" fillId="0" borderId="0" xfId="68" applyNumberFormat="1" applyFont="1">
      <alignment/>
      <protection/>
    </xf>
    <xf numFmtId="172" fontId="64" fillId="0" borderId="0" xfId="68" applyNumberFormat="1" applyFont="1" applyFill="1" applyBorder="1" applyAlignment="1">
      <alignment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3 2" xfId="56"/>
    <cellStyle name="Millares 3 2 2" xfId="57"/>
    <cellStyle name="Millares 3 3" xfId="58"/>
    <cellStyle name="Millares 7" xfId="59"/>
    <cellStyle name="Millares 7 2" xfId="60"/>
    <cellStyle name="Millares 9" xfId="61"/>
    <cellStyle name="Millares 9 2" xfId="62"/>
    <cellStyle name="Currency" xfId="63"/>
    <cellStyle name="Currency [0]" xfId="64"/>
    <cellStyle name="Neutral" xfId="65"/>
    <cellStyle name="Normal 19" xfId="66"/>
    <cellStyle name="Normal 2" xfId="67"/>
    <cellStyle name="Normal 3" xfId="68"/>
    <cellStyle name="Normal 4" xfId="69"/>
    <cellStyle name="Normal 5" xfId="70"/>
    <cellStyle name="Normal 8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22"/>
  <sheetViews>
    <sheetView tabSelected="1" zoomScalePageLayoutView="0" workbookViewId="0" topLeftCell="A1">
      <selection activeCell="A3" sqref="A3:O3"/>
    </sheetView>
  </sheetViews>
  <sheetFormatPr defaultColWidth="11.57421875" defaultRowHeight="15"/>
  <cols>
    <col min="1" max="1" width="66.00390625" style="78" customWidth="1"/>
    <col min="2" max="11" width="11.421875" style="79" customWidth="1"/>
    <col min="12" max="12" width="10.140625" style="79" customWidth="1"/>
    <col min="13" max="13" width="11.140625" style="79" customWidth="1"/>
    <col min="14" max="14" width="10.8515625" style="79" customWidth="1"/>
    <col min="15" max="15" width="12.28125" style="79" customWidth="1"/>
    <col min="16" max="16" width="11.57421875" style="79" customWidth="1"/>
    <col min="17" max="17" width="47.7109375" style="79" customWidth="1"/>
    <col min="18" max="16384" width="11.57421875" style="79" customWidth="1"/>
  </cols>
  <sheetData>
    <row r="1" spans="1:17" ht="15" customHeight="1">
      <c r="A1" s="78" t="s">
        <v>45</v>
      </c>
      <c r="Q1" s="78"/>
    </row>
    <row r="2" ht="15" customHeight="1">
      <c r="Q2" s="78"/>
    </row>
    <row r="3" spans="1:20" ht="15" customHeight="1">
      <c r="A3" s="102" t="s">
        <v>46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Q3" s="80"/>
      <c r="R3" s="103"/>
      <c r="S3" s="103"/>
      <c r="T3" s="103"/>
    </row>
    <row r="4" spans="1:20" ht="15" customHeight="1">
      <c r="A4" s="102" t="s">
        <v>47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Q4" s="80"/>
      <c r="R4" s="81"/>
      <c r="S4" s="81"/>
      <c r="T4" s="81"/>
    </row>
    <row r="5" spans="1:20" ht="15" customHeight="1">
      <c r="A5" s="104" t="s">
        <v>48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Q5" s="80"/>
      <c r="S5" s="81"/>
      <c r="T5" s="81"/>
    </row>
    <row r="6" spans="1:18" ht="15" customHeight="1">
      <c r="A6" s="105" t="s">
        <v>49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Q6" s="80"/>
      <c r="R6" s="82"/>
    </row>
    <row r="7" spans="1:18" ht="15" customHeight="1">
      <c r="A7" s="83" t="s">
        <v>50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5"/>
      <c r="M7" s="85"/>
      <c r="N7" s="84"/>
      <c r="O7" s="84"/>
      <c r="Q7" s="80"/>
      <c r="R7" s="82"/>
    </row>
    <row r="8" spans="1:15" ht="15" customHeight="1">
      <c r="A8" s="83" t="s">
        <v>51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5"/>
      <c r="M8" s="85"/>
      <c r="N8" s="84"/>
      <c r="O8" s="84"/>
    </row>
    <row r="9" spans="1:15" ht="15" customHeight="1">
      <c r="A9" s="105" t="s">
        <v>52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ht="15" customHeight="1"/>
    <row r="11" spans="1:17" ht="15" customHeight="1" thickBot="1">
      <c r="A11" s="86" t="s">
        <v>30</v>
      </c>
      <c r="B11" s="129" t="s">
        <v>53</v>
      </c>
      <c r="C11" s="129" t="s">
        <v>63</v>
      </c>
      <c r="D11" s="129" t="s">
        <v>3</v>
      </c>
      <c r="E11" s="129" t="s">
        <v>64</v>
      </c>
      <c r="F11" s="129" t="s">
        <v>65</v>
      </c>
      <c r="G11" s="129" t="s">
        <v>7</v>
      </c>
      <c r="H11" s="129" t="s">
        <v>66</v>
      </c>
      <c r="I11" s="129" t="s">
        <v>67</v>
      </c>
      <c r="J11" s="129" t="s">
        <v>68</v>
      </c>
      <c r="K11" s="129" t="s">
        <v>69</v>
      </c>
      <c r="L11" s="87" t="s">
        <v>11</v>
      </c>
      <c r="M11" s="87" t="s">
        <v>12</v>
      </c>
      <c r="N11" s="130" t="s">
        <v>13</v>
      </c>
      <c r="O11" s="128"/>
      <c r="Q11" s="88"/>
    </row>
    <row r="12" spans="1:22" ht="15" customHeight="1">
      <c r="A12" s="88" t="s">
        <v>54</v>
      </c>
      <c r="B12" s="89"/>
      <c r="C12" s="93"/>
      <c r="D12" s="93"/>
      <c r="E12" s="93"/>
      <c r="F12" s="93"/>
      <c r="G12" s="93"/>
      <c r="H12" s="93"/>
      <c r="I12" s="93"/>
      <c r="J12" s="93"/>
      <c r="K12" s="93"/>
      <c r="L12" s="90"/>
      <c r="M12" s="90"/>
      <c r="N12" s="135"/>
      <c r="O12" s="128"/>
      <c r="Q12" s="91"/>
      <c r="S12" s="92"/>
      <c r="T12" s="92"/>
      <c r="U12" s="92"/>
      <c r="V12" s="92"/>
    </row>
    <row r="13" spans="2:22" ht="15" customHeight="1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4"/>
      <c r="M13" s="94"/>
      <c r="N13" s="135"/>
      <c r="O13" s="128"/>
      <c r="Q13" s="91"/>
      <c r="S13" s="92"/>
      <c r="T13" s="92"/>
      <c r="U13" s="92"/>
      <c r="V13" s="92"/>
    </row>
    <row r="14" spans="1:22" ht="15" customHeight="1">
      <c r="A14" s="91" t="s">
        <v>55</v>
      </c>
      <c r="B14" s="93" t="s">
        <v>56</v>
      </c>
      <c r="C14" s="134">
        <v>175730</v>
      </c>
      <c r="D14" s="134">
        <v>176371</v>
      </c>
      <c r="E14" s="134">
        <v>177173</v>
      </c>
      <c r="F14" s="134">
        <v>178455</v>
      </c>
      <c r="G14" s="131">
        <v>179672</v>
      </c>
      <c r="H14" s="110">
        <v>180947</v>
      </c>
      <c r="I14" s="134">
        <v>181702</v>
      </c>
      <c r="J14" s="131">
        <v>183005</v>
      </c>
      <c r="K14" s="132">
        <v>184526</v>
      </c>
      <c r="L14" s="110">
        <v>184526</v>
      </c>
      <c r="M14" s="133">
        <v>181805</v>
      </c>
      <c r="N14" s="110">
        <v>182693</v>
      </c>
      <c r="O14" s="128"/>
      <c r="Q14" s="91"/>
      <c r="S14" s="92"/>
      <c r="T14" s="92"/>
      <c r="U14" s="92"/>
      <c r="V14" s="92"/>
    </row>
    <row r="15" spans="1:22" ht="15" customHeight="1">
      <c r="A15" s="91" t="s">
        <v>57</v>
      </c>
      <c r="B15" s="93" t="s">
        <v>56</v>
      </c>
      <c r="C15" s="134">
        <v>8741</v>
      </c>
      <c r="D15" s="134">
        <v>8752</v>
      </c>
      <c r="E15" s="134">
        <v>8802</v>
      </c>
      <c r="F15" s="133">
        <v>8863</v>
      </c>
      <c r="G15" s="133">
        <v>8947</v>
      </c>
      <c r="H15" s="110">
        <v>9044</v>
      </c>
      <c r="I15" s="133">
        <v>9148</v>
      </c>
      <c r="J15" s="133">
        <v>9233</v>
      </c>
      <c r="K15" s="132">
        <v>9310</v>
      </c>
      <c r="L15" s="110">
        <v>9310</v>
      </c>
      <c r="M15" s="133">
        <v>9285</v>
      </c>
      <c r="N15" s="110">
        <v>9377</v>
      </c>
      <c r="O15" s="128"/>
      <c r="Q15" s="91"/>
      <c r="S15" s="92"/>
      <c r="T15" s="92"/>
      <c r="U15" s="92"/>
      <c r="V15" s="92"/>
    </row>
    <row r="16" spans="1:22" ht="15" customHeight="1">
      <c r="A16" s="91" t="s">
        <v>58</v>
      </c>
      <c r="B16" s="93" t="s">
        <v>56</v>
      </c>
      <c r="C16" s="134">
        <v>9175</v>
      </c>
      <c r="D16" s="134">
        <v>9178</v>
      </c>
      <c r="E16" s="134">
        <v>9222</v>
      </c>
      <c r="F16" s="133">
        <v>9290</v>
      </c>
      <c r="G16" s="133">
        <v>9377</v>
      </c>
      <c r="H16" s="110">
        <v>9430</v>
      </c>
      <c r="I16" s="133">
        <v>9462</v>
      </c>
      <c r="J16" s="133">
        <v>9603</v>
      </c>
      <c r="K16" s="132">
        <v>9721</v>
      </c>
      <c r="L16" s="110">
        <v>9721</v>
      </c>
      <c r="M16" s="133">
        <v>9718</v>
      </c>
      <c r="N16" s="110">
        <v>9762</v>
      </c>
      <c r="O16" s="128"/>
      <c r="Q16" s="91"/>
      <c r="S16" s="92"/>
      <c r="T16" s="92"/>
      <c r="U16" s="92"/>
      <c r="V16" s="92"/>
    </row>
    <row r="17" spans="1:22" ht="15" customHeight="1">
      <c r="A17" s="91" t="s">
        <v>59</v>
      </c>
      <c r="B17" s="93" t="s">
        <v>56</v>
      </c>
      <c r="C17" s="134">
        <v>106171</v>
      </c>
      <c r="D17" s="134">
        <v>106091</v>
      </c>
      <c r="E17" s="134">
        <v>105891</v>
      </c>
      <c r="F17" s="133">
        <v>105783</v>
      </c>
      <c r="G17" s="133">
        <v>105650</v>
      </c>
      <c r="H17" s="110">
        <v>105652</v>
      </c>
      <c r="I17" s="133">
        <v>105777</v>
      </c>
      <c r="J17" s="133">
        <v>106201</v>
      </c>
      <c r="K17" s="132">
        <v>106674</v>
      </c>
      <c r="L17" s="110">
        <v>106674</v>
      </c>
      <c r="M17" s="133">
        <v>106813</v>
      </c>
      <c r="N17" s="110">
        <v>107201</v>
      </c>
      <c r="O17" s="128"/>
      <c r="Q17" s="78"/>
      <c r="S17" s="92"/>
      <c r="T17" s="92"/>
      <c r="U17" s="92"/>
      <c r="V17" s="92"/>
    </row>
    <row r="18" spans="1:22" ht="15" customHeight="1">
      <c r="A18" s="91" t="s">
        <v>60</v>
      </c>
      <c r="B18" s="95" t="s">
        <v>56</v>
      </c>
      <c r="C18" s="134">
        <v>2022</v>
      </c>
      <c r="D18" s="134">
        <v>2011</v>
      </c>
      <c r="E18" s="134">
        <v>1984</v>
      </c>
      <c r="F18" s="133">
        <v>1951</v>
      </c>
      <c r="G18" s="133">
        <v>1925</v>
      </c>
      <c r="H18" s="110">
        <v>1930</v>
      </c>
      <c r="I18" s="133">
        <v>1907</v>
      </c>
      <c r="J18" s="133">
        <v>1894</v>
      </c>
      <c r="K18" s="132">
        <v>1873</v>
      </c>
      <c r="L18" s="110">
        <v>1873</v>
      </c>
      <c r="M18" s="133">
        <v>1875</v>
      </c>
      <c r="N18" s="110">
        <v>1878</v>
      </c>
      <c r="O18" s="128"/>
      <c r="Q18" s="78"/>
      <c r="S18" s="96"/>
      <c r="T18" s="96"/>
      <c r="U18" s="96"/>
      <c r="V18" s="96"/>
    </row>
    <row r="19" spans="1:17" ht="15" customHeight="1" thickBot="1">
      <c r="A19" s="97" t="s">
        <v>61</v>
      </c>
      <c r="B19" s="97"/>
      <c r="C19" s="136">
        <f>+C14+C15+C16+C17+C18</f>
        <v>301839</v>
      </c>
      <c r="D19" s="136">
        <f>+D14+D15+D16+D17+D18</f>
        <v>302403</v>
      </c>
      <c r="E19" s="136">
        <f>+E14+E15+E16+E17+E18</f>
        <v>303072</v>
      </c>
      <c r="F19" s="136">
        <f>+F14+F15+F16+F17+F18</f>
        <v>304342</v>
      </c>
      <c r="G19" s="136">
        <f>+G14+G15+G16+G17+G18</f>
        <v>305571</v>
      </c>
      <c r="H19" s="136">
        <f>+H14+H15+H16+H17+H18</f>
        <v>307003</v>
      </c>
      <c r="I19" s="136">
        <f>+I14+I15+I16+I17+I18</f>
        <v>307996</v>
      </c>
      <c r="J19" s="136">
        <f>+J14+J15+J16+J17+J18</f>
        <v>309936</v>
      </c>
      <c r="K19" s="136">
        <f>+K14+K15+K16+K17+K18</f>
        <v>312104</v>
      </c>
      <c r="L19" s="136">
        <f>+L14+L15+L16+L17+L18</f>
        <v>312104</v>
      </c>
      <c r="M19" s="136">
        <f>+M14+M15+M16+M17+M18</f>
        <v>309496</v>
      </c>
      <c r="N19" s="137">
        <f>+N14+N15+N16+N17+N18</f>
        <v>310911</v>
      </c>
      <c r="O19" s="128"/>
      <c r="Q19" s="98"/>
    </row>
    <row r="20" spans="1:15" ht="12.75" customHeight="1" thickTop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ht="15" customHeight="1">
      <c r="A21" s="99" t="s">
        <v>62</v>
      </c>
    </row>
    <row r="22" ht="15" customHeight="1">
      <c r="P22" s="98"/>
    </row>
  </sheetData>
  <sheetProtection/>
  <mergeCells count="7">
    <mergeCell ref="A20:O20"/>
    <mergeCell ref="A3:O3"/>
    <mergeCell ref="R3:T3"/>
    <mergeCell ref="A4:O4"/>
    <mergeCell ref="A5:O5"/>
    <mergeCell ref="A6:O6"/>
    <mergeCell ref="A9:O9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42"/>
  <sheetViews>
    <sheetView showGridLines="0" zoomScale="90" zoomScaleNormal="90" zoomScaleSheetLayoutView="80" zoomScalePageLayoutView="0" workbookViewId="0" topLeftCell="A1">
      <selection activeCell="A2" sqref="A2:E2"/>
    </sheetView>
  </sheetViews>
  <sheetFormatPr defaultColWidth="11.421875" defaultRowHeight="15"/>
  <cols>
    <col min="1" max="1" width="44.57421875" style="1" customWidth="1"/>
    <col min="2" max="4" width="13.7109375" style="3" customWidth="1"/>
    <col min="5" max="5" width="14.7109375" style="3" customWidth="1"/>
    <col min="6" max="8" width="13.7109375" style="1" customWidth="1"/>
    <col min="9" max="9" width="14.7109375" style="1" customWidth="1"/>
    <col min="10" max="13" width="14.7109375" style="111" customWidth="1"/>
    <col min="14" max="14" width="20.00390625" style="1" bestFit="1" customWidth="1"/>
    <col min="15" max="17" width="13.7109375" style="1" bestFit="1" customWidth="1"/>
    <col min="18" max="18" width="14.7109375" style="1" bestFit="1" customWidth="1"/>
    <col min="19" max="19" width="20.00390625" style="1" bestFit="1" customWidth="1"/>
    <col min="20" max="20" width="7.421875" style="1" hidden="1" customWidth="1"/>
    <col min="21" max="21" width="9.8515625" style="1" hidden="1" customWidth="1"/>
    <col min="22" max="22" width="9.140625" style="1" hidden="1" customWidth="1"/>
    <col min="23" max="23" width="10.7109375" style="1" hidden="1" customWidth="1"/>
    <col min="24" max="24" width="17.00390625" style="1" hidden="1" customWidth="1"/>
    <col min="25" max="25" width="15.8515625" style="1" customWidth="1"/>
    <col min="26" max="16384" width="11.421875" style="1" customWidth="1"/>
  </cols>
  <sheetData>
    <row r="1" spans="1:16" ht="15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24" ht="15">
      <c r="A2" s="106" t="s">
        <v>24</v>
      </c>
      <c r="B2" s="106"/>
      <c r="C2" s="106"/>
      <c r="D2" s="106"/>
      <c r="E2" s="106"/>
      <c r="F2" s="23"/>
      <c r="G2" s="23"/>
      <c r="H2" s="23"/>
      <c r="I2" s="23"/>
      <c r="J2" s="117"/>
      <c r="K2" s="117"/>
      <c r="L2" s="117"/>
      <c r="M2" s="117"/>
      <c r="N2" s="23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117"/>
      <c r="K3" s="117"/>
      <c r="L3" s="117"/>
      <c r="M3" s="117"/>
      <c r="N3" s="23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5">
      <c r="A4" s="45" t="s">
        <v>39</v>
      </c>
      <c r="B4" s="27"/>
      <c r="C4" s="27"/>
      <c r="D4" s="27"/>
      <c r="E4" s="28"/>
      <c r="F4" s="24"/>
      <c r="G4" s="24"/>
      <c r="H4" s="24"/>
      <c r="I4" s="24"/>
      <c r="J4" s="118"/>
      <c r="K4" s="118"/>
      <c r="L4" s="118"/>
      <c r="M4" s="118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">
      <c r="A5" s="45" t="s">
        <v>38</v>
      </c>
      <c r="B5" s="29"/>
      <c r="C5" s="29"/>
      <c r="D5" s="29"/>
      <c r="E5" s="25"/>
      <c r="F5" s="24"/>
      <c r="G5" s="24"/>
      <c r="H5" s="24"/>
      <c r="I5" s="24"/>
      <c r="J5" s="118"/>
      <c r="K5" s="118"/>
      <c r="L5" s="118"/>
      <c r="M5" s="118"/>
      <c r="N5" s="24"/>
      <c r="O5" s="24"/>
      <c r="P5" s="24"/>
      <c r="Q5" s="24"/>
      <c r="R5" s="24"/>
      <c r="S5" s="24"/>
      <c r="T5" s="24"/>
      <c r="U5" s="24"/>
      <c r="V5" s="30"/>
      <c r="W5" s="30"/>
      <c r="X5" s="30"/>
    </row>
    <row r="6" spans="1:24" ht="15">
      <c r="A6" s="45" t="s">
        <v>40</v>
      </c>
      <c r="B6" s="28"/>
      <c r="C6" s="25"/>
      <c r="D6" s="25"/>
      <c r="E6" s="25"/>
      <c r="F6" s="24"/>
      <c r="G6" s="24"/>
      <c r="H6" s="24"/>
      <c r="I6" s="24"/>
      <c r="J6" s="118"/>
      <c r="K6" s="118"/>
      <c r="L6" s="118"/>
      <c r="M6" s="118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ht="15">
      <c r="A7" s="45" t="s">
        <v>41</v>
      </c>
      <c r="B7" s="25"/>
      <c r="C7" s="25"/>
      <c r="D7" s="25"/>
      <c r="E7" s="25"/>
      <c r="F7" s="24"/>
      <c r="G7" s="24"/>
      <c r="H7" s="24"/>
      <c r="I7" s="24"/>
      <c r="J7" s="118"/>
      <c r="K7" s="118"/>
      <c r="L7" s="118"/>
      <c r="M7" s="118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5">
      <c r="A8" s="50" t="s">
        <v>30</v>
      </c>
      <c r="B8" s="31" t="s">
        <v>2</v>
      </c>
      <c r="C8" s="31" t="s">
        <v>3</v>
      </c>
      <c r="D8" s="31" t="s">
        <v>4</v>
      </c>
      <c r="E8" s="31" t="s">
        <v>5</v>
      </c>
      <c r="F8" s="32" t="s">
        <v>6</v>
      </c>
      <c r="G8" s="32" t="s">
        <v>7</v>
      </c>
      <c r="H8" s="32" t="s">
        <v>8</v>
      </c>
      <c r="I8" s="32" t="s">
        <v>9</v>
      </c>
      <c r="J8" s="120" t="s">
        <v>67</v>
      </c>
      <c r="K8" s="120" t="s">
        <v>70</v>
      </c>
      <c r="L8" s="120" t="s">
        <v>69</v>
      </c>
      <c r="M8" s="120" t="s">
        <v>71</v>
      </c>
      <c r="N8" s="32" t="s">
        <v>10</v>
      </c>
      <c r="O8" s="32" t="s">
        <v>11</v>
      </c>
      <c r="P8" s="32" t="s">
        <v>12</v>
      </c>
      <c r="Q8" s="32" t="s">
        <v>13</v>
      </c>
      <c r="R8" s="32" t="s">
        <v>14</v>
      </c>
      <c r="S8" s="32" t="s">
        <v>15</v>
      </c>
      <c r="T8" s="32" t="s">
        <v>11</v>
      </c>
      <c r="U8" s="32" t="s">
        <v>12</v>
      </c>
      <c r="V8" s="32" t="s">
        <v>13</v>
      </c>
      <c r="W8" s="32" t="s">
        <v>14</v>
      </c>
      <c r="X8" s="32" t="s">
        <v>15</v>
      </c>
    </row>
    <row r="9" spans="1:24" ht="15.75">
      <c r="A9" s="49" t="s">
        <v>35</v>
      </c>
      <c r="B9" s="33">
        <f>B27</f>
        <v>7231004255.059999</v>
      </c>
      <c r="C9" s="33">
        <f>C27</f>
        <v>7257380364.599999</v>
      </c>
      <c r="D9" s="33">
        <f>D27</f>
        <v>7290381362.79</v>
      </c>
      <c r="E9" s="34">
        <v>21778765982.45</v>
      </c>
      <c r="F9" s="33">
        <v>7327749922.008238</v>
      </c>
      <c r="G9" s="33">
        <v>7393211155.994364</v>
      </c>
      <c r="H9" s="33">
        <v>7445675337.042096</v>
      </c>
      <c r="I9" s="33">
        <v>22166636415.0447</v>
      </c>
      <c r="J9" s="121">
        <v>7476742361.000001</v>
      </c>
      <c r="K9" s="121">
        <v>7530358696.000002</v>
      </c>
      <c r="L9" s="121">
        <v>7592945377.000002</v>
      </c>
      <c r="M9" s="121">
        <v>22600046434.000008</v>
      </c>
      <c r="N9" s="34">
        <v>66545448831.3947</v>
      </c>
      <c r="O9" s="33">
        <v>7480980643.999998</v>
      </c>
      <c r="P9" s="33">
        <v>7517520402.999997</v>
      </c>
      <c r="Q9" s="33">
        <v>7540522344.999998</v>
      </c>
      <c r="R9" s="33">
        <v>22539023391.999992</v>
      </c>
      <c r="S9" s="34">
        <v>89084472223.3947</v>
      </c>
      <c r="T9" s="33">
        <f>T27</f>
        <v>0</v>
      </c>
      <c r="U9" s="33">
        <f>U27</f>
        <v>0</v>
      </c>
      <c r="V9" s="33">
        <f>V27</f>
        <v>0</v>
      </c>
      <c r="W9" s="33">
        <f>+T9+U9+V9</f>
        <v>0</v>
      </c>
      <c r="X9" s="33">
        <f>+W9+R9+I9+E9</f>
        <v>66484425789.49469</v>
      </c>
    </row>
    <row r="10" spans="1:24" ht="15">
      <c r="A10" s="49"/>
      <c r="B10" s="33"/>
      <c r="C10" s="33"/>
      <c r="D10" s="33"/>
      <c r="E10" s="34"/>
      <c r="F10" s="33"/>
      <c r="G10" s="33"/>
      <c r="H10" s="33"/>
      <c r="I10" s="33"/>
      <c r="J10" s="121"/>
      <c r="K10" s="121"/>
      <c r="L10" s="121"/>
      <c r="M10" s="121"/>
      <c r="N10" s="34"/>
      <c r="O10" s="33"/>
      <c r="P10" s="33"/>
      <c r="Q10" s="33"/>
      <c r="R10" s="33"/>
      <c r="S10" s="34"/>
      <c r="T10" s="33"/>
      <c r="U10" s="33"/>
      <c r="V10" s="33"/>
      <c r="W10" s="33"/>
      <c r="X10" s="33"/>
    </row>
    <row r="11" spans="1:24" ht="15">
      <c r="A11" s="49"/>
      <c r="B11" s="33"/>
      <c r="C11" s="33"/>
      <c r="D11" s="33"/>
      <c r="E11" s="34"/>
      <c r="F11" s="33"/>
      <c r="G11" s="33"/>
      <c r="H11" s="33"/>
      <c r="I11" s="33"/>
      <c r="J11" s="121"/>
      <c r="K11" s="121"/>
      <c r="L11" s="121"/>
      <c r="M11" s="121"/>
      <c r="N11" s="34"/>
      <c r="O11" s="33"/>
      <c r="P11" s="33"/>
      <c r="Q11" s="33"/>
      <c r="R11" s="33"/>
      <c r="S11" s="34"/>
      <c r="T11" s="33"/>
      <c r="U11" s="33"/>
      <c r="V11" s="33"/>
      <c r="W11" s="33"/>
      <c r="X11" s="33"/>
    </row>
    <row r="12" spans="1:24" ht="15">
      <c r="A12" s="50" t="s">
        <v>16</v>
      </c>
      <c r="B12" s="35">
        <f>+B9</f>
        <v>7231004255.059999</v>
      </c>
      <c r="C12" s="35">
        <f>+C9</f>
        <v>7257380364.599999</v>
      </c>
      <c r="D12" s="35">
        <f>+D9</f>
        <v>7290381362.79</v>
      </c>
      <c r="E12" s="35">
        <v>21778765982.45</v>
      </c>
      <c r="F12" s="35">
        <v>7327749922.008238</v>
      </c>
      <c r="G12" s="35">
        <v>7393211155.994364</v>
      </c>
      <c r="H12" s="35">
        <v>7445675337.042096</v>
      </c>
      <c r="I12" s="35">
        <v>22166636415.044697</v>
      </c>
      <c r="J12" s="123"/>
      <c r="K12" s="123"/>
      <c r="L12" s="123"/>
      <c r="M12" s="123"/>
      <c r="N12" s="35">
        <v>66545448831.3947</v>
      </c>
      <c r="O12" s="35">
        <v>7480980643.999998</v>
      </c>
      <c r="P12" s="35">
        <v>7517520402.999997</v>
      </c>
      <c r="Q12" s="35">
        <v>7540522344.999998</v>
      </c>
      <c r="R12" s="35">
        <v>22539023391.999992</v>
      </c>
      <c r="S12" s="35">
        <v>89084472223.3947</v>
      </c>
      <c r="T12" s="35">
        <f>+T9</f>
        <v>0</v>
      </c>
      <c r="U12" s="35">
        <f>+U9</f>
        <v>0</v>
      </c>
      <c r="V12" s="35">
        <f>+V9</f>
        <v>0</v>
      </c>
      <c r="W12" s="35">
        <f>+W9</f>
        <v>0</v>
      </c>
      <c r="X12" s="35">
        <f>SUM(X9:X11)</f>
        <v>66484425789.49469</v>
      </c>
    </row>
    <row r="13" spans="1:24" ht="15">
      <c r="A13" s="36" t="s">
        <v>42</v>
      </c>
      <c r="B13" s="36"/>
      <c r="C13" s="36"/>
      <c r="D13" s="36"/>
      <c r="E13" s="36"/>
      <c r="F13" s="36"/>
      <c r="G13" s="36"/>
      <c r="H13" s="36"/>
      <c r="I13" s="36"/>
      <c r="J13" s="124"/>
      <c r="K13" s="124"/>
      <c r="L13" s="124"/>
      <c r="M13" s="124"/>
      <c r="N13" s="36"/>
      <c r="O13" s="36"/>
      <c r="P13" s="36"/>
      <c r="Q13" s="36"/>
      <c r="R13" s="36"/>
      <c r="S13" s="36"/>
      <c r="T13" s="36"/>
      <c r="U13" s="24"/>
      <c r="V13" s="24"/>
      <c r="W13" s="24"/>
      <c r="X13" s="24"/>
    </row>
    <row r="14" spans="1:14" ht="18.75">
      <c r="A14" s="46"/>
      <c r="B14" s="47"/>
      <c r="C14" s="47"/>
      <c r="D14" s="47"/>
      <c r="E14" s="47"/>
      <c r="F14" s="138"/>
      <c r="G14" s="2"/>
      <c r="H14" s="2"/>
      <c r="I14" s="2"/>
      <c r="J14" s="138"/>
      <c r="K14" s="112"/>
      <c r="L14" s="138"/>
      <c r="M14" s="112"/>
      <c r="N14" s="2"/>
    </row>
    <row r="15" spans="1:24" ht="15">
      <c r="A15" s="106" t="s">
        <v>25</v>
      </c>
      <c r="B15" s="106"/>
      <c r="C15" s="106"/>
      <c r="D15" s="106"/>
      <c r="E15" s="106"/>
      <c r="F15" s="23"/>
      <c r="G15" s="23"/>
      <c r="H15" s="23"/>
      <c r="I15" s="23"/>
      <c r="J15" s="117"/>
      <c r="K15" s="117"/>
      <c r="L15" s="117"/>
      <c r="M15" s="117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5">
      <c r="A16" s="23" t="s">
        <v>1</v>
      </c>
      <c r="B16" s="23"/>
      <c r="C16" s="23"/>
      <c r="D16" s="23"/>
      <c r="E16" s="23"/>
      <c r="F16" s="23"/>
      <c r="G16" s="23"/>
      <c r="H16" s="23"/>
      <c r="I16" s="23"/>
      <c r="J16" s="117"/>
      <c r="K16" s="117"/>
      <c r="L16" s="117"/>
      <c r="M16" s="117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5">
      <c r="A17" s="45" t="s">
        <v>39</v>
      </c>
      <c r="B17" s="25"/>
      <c r="C17" s="25"/>
      <c r="D17" s="25"/>
      <c r="E17" s="25"/>
      <c r="F17" s="24"/>
      <c r="G17" s="24"/>
      <c r="H17" s="24"/>
      <c r="I17" s="24"/>
      <c r="J17" s="118"/>
      <c r="K17" s="118"/>
      <c r="L17" s="118"/>
      <c r="M17" s="118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5">
      <c r="A18" s="45" t="s">
        <v>38</v>
      </c>
      <c r="B18" s="27"/>
      <c r="C18" s="27"/>
      <c r="D18" s="27"/>
      <c r="E18" s="28"/>
      <c r="F18" s="26"/>
      <c r="G18" s="26"/>
      <c r="H18" s="24"/>
      <c r="I18" s="24"/>
      <c r="J18" s="118"/>
      <c r="K18" s="118"/>
      <c r="L18" s="118"/>
      <c r="M18" s="118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5">
      <c r="A19" s="45" t="s">
        <v>40</v>
      </c>
      <c r="B19" s="29"/>
      <c r="C19" s="29"/>
      <c r="D19" s="29"/>
      <c r="E19" s="25"/>
      <c r="F19" s="24"/>
      <c r="G19" s="24"/>
      <c r="H19" s="24"/>
      <c r="I19" s="24"/>
      <c r="J19" s="118"/>
      <c r="K19" s="118"/>
      <c r="L19" s="118"/>
      <c r="M19" s="118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3" customHeight="1">
      <c r="A20" s="45" t="s">
        <v>41</v>
      </c>
      <c r="B20" s="25"/>
      <c r="C20" s="25"/>
      <c r="D20" s="25"/>
      <c r="E20" s="25"/>
      <c r="F20" s="24"/>
      <c r="G20" s="24"/>
      <c r="H20" s="24"/>
      <c r="I20" s="24"/>
      <c r="J20" s="118"/>
      <c r="K20" s="118"/>
      <c r="L20" s="118"/>
      <c r="M20" s="118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5.75">
      <c r="A21" s="50" t="s">
        <v>37</v>
      </c>
      <c r="B21" s="31" t="s">
        <v>2</v>
      </c>
      <c r="C21" s="31" t="s">
        <v>3</v>
      </c>
      <c r="D21" s="31" t="s">
        <v>4</v>
      </c>
      <c r="E21" s="31" t="s">
        <v>17</v>
      </c>
      <c r="F21" s="32" t="s">
        <v>6</v>
      </c>
      <c r="G21" s="32" t="s">
        <v>7</v>
      </c>
      <c r="H21" s="32" t="s">
        <v>8</v>
      </c>
      <c r="I21" s="32" t="s">
        <v>9</v>
      </c>
      <c r="J21" s="120" t="s">
        <v>67</v>
      </c>
      <c r="K21" s="120" t="s">
        <v>70</v>
      </c>
      <c r="L21" s="120" t="s">
        <v>69</v>
      </c>
      <c r="M21" s="120" t="s">
        <v>71</v>
      </c>
      <c r="N21" s="32" t="s">
        <v>18</v>
      </c>
      <c r="O21" s="32" t="s">
        <v>11</v>
      </c>
      <c r="P21" s="32" t="s">
        <v>12</v>
      </c>
      <c r="Q21" s="32" t="s">
        <v>13</v>
      </c>
      <c r="R21" s="32" t="s">
        <v>14</v>
      </c>
      <c r="S21" s="32" t="s">
        <v>15</v>
      </c>
      <c r="T21" s="32" t="s">
        <v>11</v>
      </c>
      <c r="U21" s="32" t="s">
        <v>12</v>
      </c>
      <c r="V21" s="32" t="s">
        <v>13</v>
      </c>
      <c r="W21" s="32" t="s">
        <v>14</v>
      </c>
      <c r="X21" s="32" t="s">
        <v>15</v>
      </c>
    </row>
    <row r="22" spans="1:24" ht="15">
      <c r="A22" s="49" t="s">
        <v>26</v>
      </c>
      <c r="B22" s="33">
        <v>5234183504.19</v>
      </c>
      <c r="C22" s="33">
        <v>5253275927.94</v>
      </c>
      <c r="D22" s="33">
        <v>5277163796.66</v>
      </c>
      <c r="E22" s="34">
        <v>15764623228.789999</v>
      </c>
      <c r="F22" s="33">
        <v>4791270735.687187</v>
      </c>
      <c r="G22" s="33">
        <v>4834072755.150833</v>
      </c>
      <c r="H22" s="33">
        <v>4868376613.466523</v>
      </c>
      <c r="I22" s="34">
        <v>14493720104.304543</v>
      </c>
      <c r="J22" s="125">
        <v>5007063529.5474415</v>
      </c>
      <c r="K22" s="125">
        <v>5042969594.328653</v>
      </c>
      <c r="L22" s="125">
        <v>5084882966.856393</v>
      </c>
      <c r="M22" s="122">
        <v>15134916090.732487</v>
      </c>
      <c r="N22" s="34">
        <v>45393259423.82703</v>
      </c>
      <c r="O22" s="33">
        <v>4757479871.999268</v>
      </c>
      <c r="P22" s="33">
        <v>4780717088.648081</v>
      </c>
      <c r="Q22" s="33">
        <v>4795345020.638475</v>
      </c>
      <c r="R22" s="34">
        <v>14333541981.285824</v>
      </c>
      <c r="S22" s="34">
        <v>59726801405.112854</v>
      </c>
      <c r="T22" s="33"/>
      <c r="U22" s="33"/>
      <c r="V22" s="33"/>
      <c r="W22" s="34">
        <f>T22+U22+V22</f>
        <v>0</v>
      </c>
      <c r="X22" s="34">
        <f>+S22+W22</f>
        <v>59726801405.112854</v>
      </c>
    </row>
    <row r="23" spans="1:24" ht="15">
      <c r="A23" s="49" t="s">
        <v>31</v>
      </c>
      <c r="B23" s="37">
        <v>440838077.79</v>
      </c>
      <c r="C23" s="37">
        <v>442446096.96</v>
      </c>
      <c r="D23" s="37">
        <v>444458002.37</v>
      </c>
      <c r="E23" s="38">
        <v>1327742177.12</v>
      </c>
      <c r="F23" s="37">
        <v>737082075.8482264</v>
      </c>
      <c r="G23" s="37">
        <v>743666675.862952</v>
      </c>
      <c r="H23" s="37">
        <v>748943931.2074687</v>
      </c>
      <c r="I23" s="34">
        <v>2229692682.918647</v>
      </c>
      <c r="J23" s="125">
        <v>613775570.9898875</v>
      </c>
      <c r="K23" s="125">
        <v>618177006.1390597</v>
      </c>
      <c r="L23" s="125">
        <v>623314828.7377776</v>
      </c>
      <c r="M23" s="122">
        <v>1855267405.866725</v>
      </c>
      <c r="N23" s="34">
        <v>5412702265.905372</v>
      </c>
      <c r="O23" s="33">
        <v>762343754.3095206</v>
      </c>
      <c r="P23" s="33">
        <v>766067311.2044268</v>
      </c>
      <c r="Q23" s="33">
        <v>768411306.9524646</v>
      </c>
      <c r="R23" s="34">
        <v>2296822372.466412</v>
      </c>
      <c r="S23" s="34">
        <v>7709524638.371784</v>
      </c>
      <c r="T23" s="33"/>
      <c r="U23" s="33"/>
      <c r="V23" s="33"/>
      <c r="W23" s="34">
        <f>T23+U23+V23</f>
        <v>0</v>
      </c>
      <c r="X23" s="34">
        <f>+S23+W23</f>
        <v>7709524638.371784</v>
      </c>
    </row>
    <row r="24" spans="1:24" ht="15">
      <c r="A24" s="49" t="s">
        <v>27</v>
      </c>
      <c r="B24" s="37">
        <v>1449591231.07</v>
      </c>
      <c r="C24" s="37">
        <v>1454878819.87</v>
      </c>
      <c r="D24" s="37">
        <v>1461494492.59</v>
      </c>
      <c r="E24" s="38">
        <v>4365964543.53</v>
      </c>
      <c r="F24" s="37">
        <v>1544068345.572824</v>
      </c>
      <c r="G24" s="37">
        <v>1557862023.0805779</v>
      </c>
      <c r="H24" s="37">
        <v>1568917023.8681037</v>
      </c>
      <c r="I24" s="34">
        <v>4670847392.521505</v>
      </c>
      <c r="J24" s="125">
        <v>1523693658.0441363</v>
      </c>
      <c r="K24" s="125">
        <v>1534620190.7053666</v>
      </c>
      <c r="L24" s="125">
        <v>1547374800.1747475</v>
      </c>
      <c r="M24" s="122">
        <v>4605688648.924251</v>
      </c>
      <c r="N24" s="34">
        <v>13642500584.875755</v>
      </c>
      <c r="O24" s="33">
        <v>1243708038.701478</v>
      </c>
      <c r="P24" s="33">
        <v>1249782749.245872</v>
      </c>
      <c r="Q24" s="33">
        <v>1253606806.750163</v>
      </c>
      <c r="R24" s="34">
        <v>3747097594.697513</v>
      </c>
      <c r="S24" s="34">
        <v>17389598179.57327</v>
      </c>
      <c r="T24" s="33"/>
      <c r="U24" s="33"/>
      <c r="V24" s="33"/>
      <c r="W24" s="34">
        <f>T24+U24+V24</f>
        <v>0</v>
      </c>
      <c r="X24" s="34">
        <f>S24+W24</f>
        <v>17389598179.57327</v>
      </c>
    </row>
    <row r="25" spans="1:24" ht="15">
      <c r="A25" s="49" t="s">
        <v>29</v>
      </c>
      <c r="B25" s="37">
        <v>88442582.54</v>
      </c>
      <c r="C25" s="37">
        <v>88765189.36</v>
      </c>
      <c r="D25" s="37">
        <v>89168825.34</v>
      </c>
      <c r="E25" s="38">
        <v>266376597.24</v>
      </c>
      <c r="F25" s="37">
        <v>231389023.5</v>
      </c>
      <c r="G25" s="37">
        <v>233456098.8</v>
      </c>
      <c r="H25" s="37">
        <v>235112765</v>
      </c>
      <c r="I25" s="34">
        <v>699957887.3</v>
      </c>
      <c r="J25" s="125">
        <v>307689378.75751406</v>
      </c>
      <c r="K25" s="125">
        <v>309895844.6233779</v>
      </c>
      <c r="L25" s="125">
        <v>312471465.9388634</v>
      </c>
      <c r="M25" s="122">
        <v>930056689.3197554</v>
      </c>
      <c r="N25" s="34">
        <v>1896391173.9597554</v>
      </c>
      <c r="O25" s="33">
        <v>693848372.0202838</v>
      </c>
      <c r="P25" s="33">
        <v>697237373.2091182</v>
      </c>
      <c r="Q25" s="33">
        <v>699370764.6412703</v>
      </c>
      <c r="R25" s="34">
        <v>2090456509.8706722</v>
      </c>
      <c r="S25" s="34">
        <v>3986847683.8304276</v>
      </c>
      <c r="T25" s="33"/>
      <c r="U25" s="33"/>
      <c r="V25" s="33"/>
      <c r="W25" s="34">
        <f>T25+U25+V25</f>
        <v>0</v>
      </c>
      <c r="X25" s="34">
        <f>S25+W25</f>
        <v>3986847683.8304276</v>
      </c>
    </row>
    <row r="26" spans="1:24" ht="15">
      <c r="A26" s="49" t="s">
        <v>28</v>
      </c>
      <c r="B26" s="37">
        <v>17948859.47</v>
      </c>
      <c r="C26" s="37">
        <v>18014330.47</v>
      </c>
      <c r="D26" s="37">
        <v>18096245.83</v>
      </c>
      <c r="E26" s="38">
        <v>54059435.769999996</v>
      </c>
      <c r="F26" s="37">
        <v>23939741.4</v>
      </c>
      <c r="G26" s="37">
        <v>24153603.1</v>
      </c>
      <c r="H26" s="37">
        <v>24325003.4</v>
      </c>
      <c r="I26" s="34">
        <v>72418347.9</v>
      </c>
      <c r="J26" s="125">
        <v>24520223.661021795</v>
      </c>
      <c r="K26" s="125">
        <v>24696060.203543562</v>
      </c>
      <c r="L26" s="125">
        <v>24901315.292220414</v>
      </c>
      <c r="M26" s="122">
        <v>74117599.15678577</v>
      </c>
      <c r="N26" s="34">
        <v>200595382.82678577</v>
      </c>
      <c r="O26" s="33">
        <v>23600606.969447937</v>
      </c>
      <c r="P26" s="33">
        <v>23715880.69250041</v>
      </c>
      <c r="Q26" s="33">
        <v>23788446.017624117</v>
      </c>
      <c r="R26" s="34">
        <v>71104933.67957246</v>
      </c>
      <c r="S26" s="34">
        <v>271700316.50635827</v>
      </c>
      <c r="T26" s="33"/>
      <c r="U26" s="33"/>
      <c r="V26" s="33"/>
      <c r="W26" s="34">
        <f>T26+U26+V26</f>
        <v>0</v>
      </c>
      <c r="X26" s="39">
        <f>+S26+W26</f>
        <v>271700316.50635827</v>
      </c>
    </row>
    <row r="27" spans="1:25" s="18" customFormat="1" ht="15">
      <c r="A27" s="51" t="s">
        <v>16</v>
      </c>
      <c r="B27" s="44">
        <f>SUM(B22:B26)</f>
        <v>7231004255.059999</v>
      </c>
      <c r="C27" s="44">
        <f>SUM(C22:C26)</f>
        <v>7257380364.599999</v>
      </c>
      <c r="D27" s="44">
        <f>SUM(D22:D26)</f>
        <v>7290381362.79</v>
      </c>
      <c r="E27" s="44">
        <v>21778765982.45</v>
      </c>
      <c r="F27" s="44">
        <v>7327749922.008238</v>
      </c>
      <c r="G27" s="44">
        <v>7393211155.994364</v>
      </c>
      <c r="H27" s="44">
        <v>7445675337.042096</v>
      </c>
      <c r="I27" s="44">
        <v>22166636414.9447</v>
      </c>
      <c r="J27" s="127">
        <v>7476742361.000001</v>
      </c>
      <c r="K27" s="127">
        <v>7530358696.000002</v>
      </c>
      <c r="L27" s="127">
        <v>7592945377.000002</v>
      </c>
      <c r="M27" s="127">
        <v>22600046434.000008</v>
      </c>
      <c r="N27" s="44">
        <v>66545448831.39469</v>
      </c>
      <c r="O27" s="44">
        <v>7480980643.999998</v>
      </c>
      <c r="P27" s="44">
        <v>7517520402.999997</v>
      </c>
      <c r="Q27" s="44">
        <v>7540522344.999998</v>
      </c>
      <c r="R27" s="44">
        <v>22539023391.999992</v>
      </c>
      <c r="S27" s="44">
        <v>89084472223.3947</v>
      </c>
      <c r="T27" s="44">
        <f>SUM(T22:T26)</f>
        <v>0</v>
      </c>
      <c r="U27" s="44">
        <f>SUM(U22:U26)</f>
        <v>0</v>
      </c>
      <c r="V27" s="44">
        <f>SUM(V22:V26)</f>
        <v>0</v>
      </c>
      <c r="W27" s="44">
        <f>SUM(W22:W26)</f>
        <v>0</v>
      </c>
      <c r="X27" s="44">
        <f>SUM(X22:X26)</f>
        <v>89084472223.3947</v>
      </c>
      <c r="Y27" s="17"/>
    </row>
    <row r="28" spans="1:24" ht="15">
      <c r="A28" s="36" t="s">
        <v>43</v>
      </c>
      <c r="B28" s="36"/>
      <c r="C28" s="36"/>
      <c r="D28" s="36"/>
      <c r="E28" s="36"/>
      <c r="F28" s="36"/>
      <c r="G28" s="36"/>
      <c r="H28" s="36"/>
      <c r="I28" s="36"/>
      <c r="J28" s="124"/>
      <c r="K28" s="124"/>
      <c r="L28" s="124"/>
      <c r="M28" s="124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5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126"/>
      <c r="K29" s="126"/>
      <c r="L29" s="126"/>
      <c r="M29" s="139"/>
      <c r="N29" s="40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5">
      <c r="A30" s="41"/>
      <c r="B30" s="42"/>
      <c r="C30" s="42"/>
      <c r="D30" s="43"/>
      <c r="E30" s="25"/>
      <c r="F30" s="25"/>
      <c r="G30" s="25"/>
      <c r="H30" s="25"/>
      <c r="I30" s="25"/>
      <c r="J30" s="119"/>
      <c r="K30" s="119"/>
      <c r="L30" s="119"/>
      <c r="M30" s="119"/>
      <c r="N30" s="25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5">
      <c r="A31" s="41"/>
      <c r="B31" s="42"/>
      <c r="C31" s="42"/>
      <c r="D31" s="43"/>
      <c r="E31" s="25"/>
      <c r="F31" s="24"/>
      <c r="G31" s="24"/>
      <c r="H31" s="24"/>
      <c r="I31" s="24"/>
      <c r="J31" s="118"/>
      <c r="K31" s="118"/>
      <c r="L31" s="118"/>
      <c r="M31" s="118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5">
      <c r="A32" s="41"/>
      <c r="B32" s="42"/>
      <c r="C32" s="42"/>
      <c r="D32" s="25"/>
      <c r="E32" s="25"/>
      <c r="F32" s="24"/>
      <c r="G32" s="24"/>
      <c r="H32" s="24"/>
      <c r="I32" s="24"/>
      <c r="J32" s="118"/>
      <c r="K32" s="118"/>
      <c r="L32" s="118"/>
      <c r="M32" s="118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3" ht="15.75">
      <c r="A33" s="5"/>
      <c r="B33" s="16"/>
      <c r="C33" s="16"/>
    </row>
    <row r="34" spans="1:3" ht="15.75">
      <c r="A34" s="5"/>
      <c r="B34" s="16"/>
      <c r="C34" s="16"/>
    </row>
    <row r="35" ht="15.75">
      <c r="A35" s="5"/>
    </row>
    <row r="36" ht="15">
      <c r="A36" s="4"/>
    </row>
    <row r="37" ht="15.75">
      <c r="A37" s="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">
      <c r="A42" s="4"/>
    </row>
  </sheetData>
  <sheetProtection/>
  <mergeCells count="3">
    <mergeCell ref="A15:E15"/>
    <mergeCell ref="A1:P1"/>
    <mergeCell ref="A2:E2"/>
  </mergeCells>
  <printOptions horizontalCentered="1" verticalCentered="1"/>
  <pageMargins left="0" right="0" top="0.6299212598425197" bottom="0.5511811023622047" header="0.35433070866141736" footer="0.35433070866141736"/>
  <pageSetup horizontalDpi="600" verticalDpi="600" orientation="landscape" scale="65" r:id="rId1"/>
  <headerFooter>
    <oddHeader>&amp;L&amp;"-,Negrita"&amp;12Caja Costarricense de Seguro Social&amp;"-,Normal"
&amp;"-,Negrita"Dirección de Presupuesto</oddHeader>
    <oddFooter>&amp;L&amp;Fjhv.-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23"/>
  <sheetViews>
    <sheetView showGridLines="0" zoomScale="90" zoomScaleNormal="90" zoomScaleSheetLayoutView="90" zoomScalePageLayoutView="0" workbookViewId="0" topLeftCell="A1">
      <selection activeCell="A2" sqref="A2:E2"/>
    </sheetView>
  </sheetViews>
  <sheetFormatPr defaultColWidth="11.421875" defaultRowHeight="15"/>
  <cols>
    <col min="1" max="1" width="70.421875" style="1" customWidth="1"/>
    <col min="2" max="2" width="16.28125" style="3" bestFit="1" customWidth="1"/>
    <col min="3" max="5" width="17.00390625" style="3" bestFit="1" customWidth="1"/>
    <col min="6" max="6" width="17.8515625" style="1" customWidth="1"/>
    <col min="7" max="7" width="18.28125" style="1" customWidth="1"/>
    <col min="8" max="8" width="17.8515625" style="1" customWidth="1"/>
    <col min="9" max="9" width="17.00390625" style="1" bestFit="1" customWidth="1"/>
    <col min="10" max="13" width="17.00390625" style="111" customWidth="1"/>
    <col min="14" max="14" width="20.28125" style="1" bestFit="1" customWidth="1"/>
    <col min="15" max="18" width="19.8515625" style="1" bestFit="1" customWidth="1"/>
    <col min="19" max="19" width="20.28125" style="1" bestFit="1" customWidth="1"/>
    <col min="20" max="23" width="17.8515625" style="1" hidden="1" customWidth="1"/>
    <col min="24" max="24" width="20.8515625" style="1" hidden="1" customWidth="1"/>
    <col min="25" max="25" width="15.8515625" style="1" customWidth="1"/>
    <col min="26" max="26" width="12.57421875" style="1" customWidth="1"/>
    <col min="27" max="16384" width="11.421875" style="1" customWidth="1"/>
  </cols>
  <sheetData>
    <row r="1" spans="1:14" ht="15.75">
      <c r="A1" s="6"/>
      <c r="B1" s="6"/>
      <c r="C1" s="6"/>
      <c r="D1" s="6"/>
      <c r="E1" s="6"/>
      <c r="F1" s="6"/>
      <c r="G1" s="6"/>
      <c r="H1" s="6"/>
      <c r="I1" s="6"/>
      <c r="J1" s="114"/>
      <c r="K1" s="114"/>
      <c r="L1" s="114"/>
      <c r="M1" s="114"/>
      <c r="N1" s="6"/>
    </row>
    <row r="2" spans="1:14" ht="15.75">
      <c r="A2" s="108" t="s">
        <v>0</v>
      </c>
      <c r="B2" s="108"/>
      <c r="C2" s="108"/>
      <c r="D2" s="108"/>
      <c r="E2" s="108"/>
      <c r="F2" s="7"/>
      <c r="G2" s="7"/>
      <c r="H2" s="7"/>
      <c r="I2" s="7"/>
      <c r="J2" s="115"/>
      <c r="K2" s="115"/>
      <c r="L2" s="115"/>
      <c r="M2" s="115"/>
      <c r="N2" s="7"/>
    </row>
    <row r="3" spans="1:14" ht="24" customHeight="1">
      <c r="A3" s="7" t="s">
        <v>19</v>
      </c>
      <c r="B3" s="7"/>
      <c r="C3" s="7"/>
      <c r="D3" s="7"/>
      <c r="E3" s="7"/>
      <c r="F3" s="7"/>
      <c r="G3" s="7"/>
      <c r="H3" s="7"/>
      <c r="I3" s="7"/>
      <c r="J3" s="115"/>
      <c r="K3" s="115"/>
      <c r="L3" s="115"/>
      <c r="M3" s="115"/>
      <c r="N3" s="7"/>
    </row>
    <row r="4" spans="1:19" ht="15">
      <c r="A4" s="52" t="s">
        <v>0</v>
      </c>
      <c r="B4" s="53"/>
      <c r="C4" s="54"/>
      <c r="D4" s="54"/>
      <c r="E4" s="54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5">
      <c r="A5" s="109" t="s">
        <v>1</v>
      </c>
      <c r="B5" s="109"/>
      <c r="C5" s="109"/>
      <c r="D5" s="109"/>
      <c r="E5" s="10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5">
      <c r="A6" s="55" t="s">
        <v>38</v>
      </c>
      <c r="B6" s="56"/>
      <c r="C6" s="56"/>
      <c r="D6" s="56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5">
      <c r="A7" s="55" t="s">
        <v>39</v>
      </c>
      <c r="B7" s="56"/>
      <c r="C7" s="56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5">
      <c r="A8" s="55" t="s">
        <v>40</v>
      </c>
      <c r="B8" s="54"/>
      <c r="C8" s="54"/>
      <c r="D8" s="54"/>
      <c r="E8" s="54"/>
      <c r="F8" s="5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15">
      <c r="A9" s="55" t="s">
        <v>41</v>
      </c>
      <c r="B9" s="54"/>
      <c r="C9" s="54"/>
      <c r="D9" s="54"/>
      <c r="E9" s="54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6.75" customHeight="1" thickBot="1">
      <c r="A10" s="57"/>
      <c r="B10" s="54"/>
      <c r="C10" s="54"/>
      <c r="D10" s="54"/>
      <c r="E10" s="54"/>
      <c r="F10" s="57"/>
      <c r="G10" s="57"/>
      <c r="H10" s="57"/>
      <c r="I10" s="71"/>
      <c r="J10" s="71"/>
      <c r="K10" s="71"/>
      <c r="L10" s="71"/>
      <c r="M10" s="71"/>
      <c r="N10" s="71"/>
      <c r="O10" s="57"/>
      <c r="P10" s="57"/>
      <c r="Q10" s="57"/>
      <c r="R10" s="57"/>
      <c r="S10" s="57"/>
    </row>
    <row r="11" spans="1:24" ht="15.75">
      <c r="A11" s="58" t="s">
        <v>20</v>
      </c>
      <c r="B11" s="59" t="s">
        <v>2</v>
      </c>
      <c r="C11" s="59" t="s">
        <v>3</v>
      </c>
      <c r="D11" s="59" t="s">
        <v>4</v>
      </c>
      <c r="E11" s="59" t="s">
        <v>5</v>
      </c>
      <c r="F11" s="59" t="s">
        <v>6</v>
      </c>
      <c r="G11" s="59" t="s">
        <v>7</v>
      </c>
      <c r="H11" s="59" t="s">
        <v>8</v>
      </c>
      <c r="I11" s="72" t="s">
        <v>9</v>
      </c>
      <c r="J11" s="72" t="s">
        <v>67</v>
      </c>
      <c r="K11" s="72" t="s">
        <v>70</v>
      </c>
      <c r="L11" s="72" t="s">
        <v>72</v>
      </c>
      <c r="M11" s="72" t="s">
        <v>71</v>
      </c>
      <c r="N11" s="72" t="s">
        <v>18</v>
      </c>
      <c r="O11" s="73" t="s">
        <v>11</v>
      </c>
      <c r="P11" s="73" t="s">
        <v>12</v>
      </c>
      <c r="Q11" s="73" t="s">
        <v>13</v>
      </c>
      <c r="R11" s="74" t="s">
        <v>21</v>
      </c>
      <c r="S11" s="74" t="s">
        <v>15</v>
      </c>
      <c r="T11" s="19" t="s">
        <v>11</v>
      </c>
      <c r="U11" s="19" t="s">
        <v>12</v>
      </c>
      <c r="V11" s="19" t="s">
        <v>13</v>
      </c>
      <c r="W11" s="20" t="s">
        <v>21</v>
      </c>
      <c r="X11" s="20" t="s">
        <v>15</v>
      </c>
    </row>
    <row r="12" spans="1:24" ht="15.75">
      <c r="A12" s="60" t="s">
        <v>33</v>
      </c>
      <c r="B12" s="61">
        <v>0</v>
      </c>
      <c r="C12" s="61">
        <f>+B16</f>
        <v>-7231004255.059999</v>
      </c>
      <c r="D12" s="61">
        <f>+C16</f>
        <v>-14488384619.66</v>
      </c>
      <c r="E12" s="62">
        <v>0</v>
      </c>
      <c r="F12" s="61">
        <v>-21778765982.45</v>
      </c>
      <c r="G12" s="61">
        <v>-29106515904.458237</v>
      </c>
      <c r="H12" s="61">
        <v>-14720961077.4526</v>
      </c>
      <c r="I12" s="75">
        <v>-21778765982.45</v>
      </c>
      <c r="J12" s="63">
        <v>-22166636414.3947</v>
      </c>
      <c r="K12" s="63">
        <v>-29643378775.3947</v>
      </c>
      <c r="L12" s="63">
        <v>-37173737471.3947</v>
      </c>
      <c r="M12" s="75">
        <v>-22166636414.3947</v>
      </c>
      <c r="N12" s="76">
        <v>0</v>
      </c>
      <c r="O12" s="61">
        <v>-44766682848.3947</v>
      </c>
      <c r="P12" s="61">
        <v>-37474238233.3947</v>
      </c>
      <c r="Q12" s="61">
        <v>-44991758636.3947</v>
      </c>
      <c r="R12" s="75">
        <v>-44766682848.3947</v>
      </c>
      <c r="S12" s="76">
        <v>0</v>
      </c>
      <c r="T12" s="8">
        <f>Q16</f>
        <v>-52369472223.3947</v>
      </c>
      <c r="U12" s="8">
        <f>+T16</f>
        <v>-52369472223.3947</v>
      </c>
      <c r="V12" s="8">
        <f>+U16</f>
        <v>-52369472223.3947</v>
      </c>
      <c r="W12" s="11">
        <f>T12</f>
        <v>-52369472223.3947</v>
      </c>
      <c r="X12" s="10">
        <f>S12</f>
        <v>0</v>
      </c>
    </row>
    <row r="13" spans="1:24" ht="15.75">
      <c r="A13" s="60" t="s">
        <v>32</v>
      </c>
      <c r="B13" s="63">
        <v>0</v>
      </c>
      <c r="C13" s="63">
        <v>0</v>
      </c>
      <c r="D13" s="63">
        <v>0</v>
      </c>
      <c r="E13" s="62">
        <v>0</v>
      </c>
      <c r="F13" s="63">
        <v>0</v>
      </c>
      <c r="G13" s="64">
        <v>21778765983</v>
      </c>
      <c r="H13" s="63">
        <v>0</v>
      </c>
      <c r="I13" s="62">
        <v>21778765983</v>
      </c>
      <c r="J13" s="63">
        <v>0</v>
      </c>
      <c r="K13" s="63">
        <v>0</v>
      </c>
      <c r="L13" s="63">
        <v>0</v>
      </c>
      <c r="M13" s="62">
        <v>0</v>
      </c>
      <c r="N13" s="62">
        <v>21778765983</v>
      </c>
      <c r="O13" s="63">
        <v>14773425259</v>
      </c>
      <c r="P13" s="63">
        <v>0</v>
      </c>
      <c r="Q13" s="63">
        <v>162808758</v>
      </c>
      <c r="R13" s="77">
        <v>14936234017</v>
      </c>
      <c r="S13" s="62">
        <v>36715000000</v>
      </c>
      <c r="T13" s="12">
        <v>0</v>
      </c>
      <c r="U13" s="12">
        <v>0</v>
      </c>
      <c r="V13" s="12">
        <v>0</v>
      </c>
      <c r="W13" s="11">
        <f>T13+U13+V13</f>
        <v>0</v>
      </c>
      <c r="X13" s="9">
        <f>S13+W13</f>
        <v>36715000000</v>
      </c>
    </row>
    <row r="14" spans="1:24" ht="15.75">
      <c r="A14" s="60" t="s">
        <v>22</v>
      </c>
      <c r="B14" s="63">
        <f>B12+B13</f>
        <v>0</v>
      </c>
      <c r="C14" s="63">
        <f>C12+C13</f>
        <v>-7231004255.059999</v>
      </c>
      <c r="D14" s="63">
        <f>D12+D13</f>
        <v>-14488384619.66</v>
      </c>
      <c r="E14" s="62">
        <v>0</v>
      </c>
      <c r="F14" s="63">
        <v>-21778765982.45</v>
      </c>
      <c r="G14" s="63">
        <v>-7327749921.458237</v>
      </c>
      <c r="H14" s="63">
        <v>-14720961077.4526</v>
      </c>
      <c r="I14" s="62">
        <v>0.549999237060546</v>
      </c>
      <c r="J14" s="63">
        <v>-22166636414.3947</v>
      </c>
      <c r="K14" s="63">
        <v>-29643378775.3947</v>
      </c>
      <c r="L14" s="63">
        <v>-37173737471.3947</v>
      </c>
      <c r="M14" s="62">
        <v>-22166636414.3947</v>
      </c>
      <c r="N14" s="62">
        <v>21778765983</v>
      </c>
      <c r="O14" s="63">
        <v>-29993257589.3947</v>
      </c>
      <c r="P14" s="63">
        <v>-37474238233.3947</v>
      </c>
      <c r="Q14" s="63">
        <v>-44828949878.3947</v>
      </c>
      <c r="R14" s="62">
        <v>-29830448831.3947</v>
      </c>
      <c r="S14" s="62">
        <v>36715000000</v>
      </c>
      <c r="T14" s="12">
        <f>T12+T13</f>
        <v>-52369472223.3947</v>
      </c>
      <c r="U14" s="12">
        <f>U12+U13</f>
        <v>-52369472223.3947</v>
      </c>
      <c r="V14" s="12">
        <f>V12+V13</f>
        <v>-52369472223.3947</v>
      </c>
      <c r="W14" s="9">
        <f>W12+W13</f>
        <v>-52369472223.3947</v>
      </c>
      <c r="X14" s="9">
        <f>X12+X13</f>
        <v>36715000000</v>
      </c>
    </row>
    <row r="15" spans="1:26" ht="15.75">
      <c r="A15" s="60" t="s">
        <v>34</v>
      </c>
      <c r="B15" s="64">
        <f>EGRESOS!B27</f>
        <v>7231004255.059999</v>
      </c>
      <c r="C15" s="64">
        <f>EGRESOS!C27</f>
        <v>7257380364.599999</v>
      </c>
      <c r="D15" s="64">
        <f>EGRESOS!D27</f>
        <v>7290381362.79</v>
      </c>
      <c r="E15" s="62">
        <v>21778765982.45</v>
      </c>
      <c r="F15" s="63">
        <v>7327749922.008238</v>
      </c>
      <c r="G15" s="63">
        <v>7393211155.994364</v>
      </c>
      <c r="H15" s="63">
        <v>7445675337.042096</v>
      </c>
      <c r="I15" s="77">
        <v>22166636414.9447</v>
      </c>
      <c r="J15" s="63">
        <v>7476742361.000001</v>
      </c>
      <c r="K15" s="63">
        <v>7530358696.000002</v>
      </c>
      <c r="L15" s="63">
        <v>7592945377.000002</v>
      </c>
      <c r="M15" s="77">
        <v>22600046434.000008</v>
      </c>
      <c r="N15" s="62">
        <v>66545448831.39471</v>
      </c>
      <c r="O15" s="63">
        <v>7480980643.999998</v>
      </c>
      <c r="P15" s="63">
        <v>7517520402.999997</v>
      </c>
      <c r="Q15" s="63">
        <v>7540522344.999998</v>
      </c>
      <c r="R15" s="77">
        <v>22539023391.999992</v>
      </c>
      <c r="S15" s="62">
        <v>89084472223.3947</v>
      </c>
      <c r="T15" s="12">
        <f>EGRESOS!T27</f>
        <v>0</v>
      </c>
      <c r="U15" s="12">
        <f>EGRESOS!U27</f>
        <v>0</v>
      </c>
      <c r="V15" s="12">
        <f>EGRESOS!V27</f>
        <v>0</v>
      </c>
      <c r="W15" s="11">
        <f>T15+U15+V15</f>
        <v>0</v>
      </c>
      <c r="X15" s="9">
        <f>S15+W15</f>
        <v>89084472223.3947</v>
      </c>
      <c r="Z15" s="3"/>
    </row>
    <row r="16" spans="1:24" ht="15.75">
      <c r="A16" s="60" t="s">
        <v>23</v>
      </c>
      <c r="B16" s="61">
        <f>B14-B15</f>
        <v>-7231004255.059999</v>
      </c>
      <c r="C16" s="61">
        <f>C14-C15</f>
        <v>-14488384619.66</v>
      </c>
      <c r="D16" s="61">
        <f>D14-D15</f>
        <v>-21778765982.45</v>
      </c>
      <c r="E16" s="65">
        <v>-21778765982.45</v>
      </c>
      <c r="F16" s="61">
        <v>-29106515904.458237</v>
      </c>
      <c r="G16" s="61">
        <v>-14720961077.4526</v>
      </c>
      <c r="H16" s="61">
        <v>-22166636414.494698</v>
      </c>
      <c r="I16" s="65">
        <v>-22166636414.3947</v>
      </c>
      <c r="J16" s="63">
        <v>-29643378775.3947</v>
      </c>
      <c r="K16" s="63">
        <v>-37173737471.3947</v>
      </c>
      <c r="L16" s="63">
        <v>-44766682848.3947</v>
      </c>
      <c r="M16" s="65">
        <v>-44766682848.39471</v>
      </c>
      <c r="N16" s="65">
        <v>-44766682848.39471</v>
      </c>
      <c r="O16" s="61">
        <v>-37474238233.3947</v>
      </c>
      <c r="P16" s="61">
        <v>-44991758636.3947</v>
      </c>
      <c r="Q16" s="61">
        <v>-52369472223.3947</v>
      </c>
      <c r="R16" s="65">
        <v>-52369472223.39469</v>
      </c>
      <c r="S16" s="65">
        <v>-52369472223.3947</v>
      </c>
      <c r="T16" s="8">
        <f>T14-T15</f>
        <v>-52369472223.3947</v>
      </c>
      <c r="U16" s="8">
        <f>U14-U15</f>
        <v>-52369472223.3947</v>
      </c>
      <c r="V16" s="8">
        <f>V14-V15</f>
        <v>-52369472223.3947</v>
      </c>
      <c r="W16" s="13">
        <f>W14-W15</f>
        <v>-52369472223.3947</v>
      </c>
      <c r="X16" s="13">
        <f>X14-X15</f>
        <v>-52369472223.3947</v>
      </c>
    </row>
    <row r="17" spans="1:24" ht="15.75" thickBot="1">
      <c r="A17" s="66"/>
      <c r="B17" s="67"/>
      <c r="C17" s="67"/>
      <c r="D17" s="67"/>
      <c r="E17" s="67"/>
      <c r="F17" s="68"/>
      <c r="G17" s="68"/>
      <c r="H17" s="68"/>
      <c r="I17" s="69"/>
      <c r="J17" s="69"/>
      <c r="K17" s="69"/>
      <c r="L17" s="69"/>
      <c r="M17" s="69"/>
      <c r="N17" s="68"/>
      <c r="O17" s="68"/>
      <c r="P17" s="68"/>
      <c r="Q17" s="68"/>
      <c r="R17" s="69"/>
      <c r="S17" s="68"/>
      <c r="T17" s="21"/>
      <c r="U17" s="21"/>
      <c r="V17" s="21"/>
      <c r="W17" s="22"/>
      <c r="X17" s="21"/>
    </row>
    <row r="18" spans="1:24" ht="15.75">
      <c r="A18" s="70" t="s">
        <v>44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15"/>
      <c r="U18" s="15"/>
      <c r="V18" s="15"/>
      <c r="W18" s="15"/>
      <c r="X18" s="15"/>
    </row>
    <row r="19" spans="1:24" ht="19.5" customHeight="1">
      <c r="A19" s="36"/>
      <c r="B19" s="48"/>
      <c r="C19" s="48"/>
      <c r="D19" s="48"/>
      <c r="E19" s="48"/>
      <c r="F19" s="15"/>
      <c r="G19" s="15"/>
      <c r="H19" s="15"/>
      <c r="I19" s="15"/>
      <c r="J19" s="116"/>
      <c r="K19" s="116"/>
      <c r="L19" s="116"/>
      <c r="M19" s="116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2:24" ht="19.5" customHeight="1">
      <c r="B20" s="1"/>
      <c r="C20" s="1"/>
      <c r="D20" s="1"/>
      <c r="E20" s="113"/>
      <c r="F20" s="15"/>
      <c r="G20" s="15"/>
      <c r="H20" s="15"/>
      <c r="I20" s="15"/>
      <c r="J20" s="116"/>
      <c r="K20" s="116"/>
      <c r="L20" s="116"/>
      <c r="M20" s="11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9.5" customHeight="1">
      <c r="A21" s="14"/>
      <c r="B21" s="15"/>
      <c r="C21" s="15"/>
      <c r="D21" s="15"/>
      <c r="E21" s="15"/>
      <c r="F21" s="15"/>
      <c r="G21" s="15"/>
      <c r="H21" s="15"/>
      <c r="I21" s="15"/>
      <c r="J21" s="116"/>
      <c r="K21" s="116"/>
      <c r="L21" s="116"/>
      <c r="M21" s="11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9.5" customHeight="1">
      <c r="A22" s="14"/>
      <c r="B22" s="15"/>
      <c r="C22" s="15"/>
      <c r="D22" s="15"/>
      <c r="E22" s="15"/>
      <c r="F22" s="15"/>
      <c r="G22" s="15"/>
      <c r="H22" s="15"/>
      <c r="I22" s="15"/>
      <c r="J22" s="116"/>
      <c r="K22" s="116"/>
      <c r="L22" s="116"/>
      <c r="M22" s="116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9.5" customHeight="1">
      <c r="A23" s="14"/>
      <c r="B23" s="15"/>
      <c r="C23" s="15"/>
      <c r="D23" s="15"/>
      <c r="E23" s="15"/>
      <c r="F23" s="15"/>
      <c r="G23" s="15"/>
      <c r="H23" s="15"/>
      <c r="I23" s="15"/>
      <c r="J23" s="116"/>
      <c r="K23" s="116"/>
      <c r="L23" s="116"/>
      <c r="M23" s="116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</sheetData>
  <sheetProtection/>
  <mergeCells count="2">
    <mergeCell ref="A2:E2"/>
    <mergeCell ref="A5:E5"/>
  </mergeCells>
  <printOptions horizontalCentered="1" verticalCentered="1"/>
  <pageMargins left="0" right="0" top="0.5511811023622047" bottom="1.141732283464567" header="0.7086614173228347" footer="0.7086614173228347"/>
  <pageSetup horizontalDpi="600" verticalDpi="600" orientation="landscape" scale="77" r:id="rId1"/>
  <headerFooter>
    <oddHeader>&amp;L&amp;"-,Negrita"&amp;14Caja Costarricense de Seguro Social
Dirección de Presupuesto</oddHeader>
    <oddFooter>&amp;C&amp;8&amp;F jhv.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Saborio Martínez</dc:creator>
  <cp:keywords/>
  <dc:description/>
  <cp:lastModifiedBy>Stephanie Tatiana Salas Soto</cp:lastModifiedBy>
  <cp:lastPrinted>2019-08-07T15:06:48Z</cp:lastPrinted>
  <dcterms:created xsi:type="dcterms:W3CDTF">2016-05-05T22:03:53Z</dcterms:created>
  <dcterms:modified xsi:type="dcterms:W3CDTF">2020-09-15T17:41:45Z</dcterms:modified>
  <cp:category/>
  <cp:version/>
  <cp:contentType/>
  <cp:contentStatus/>
</cp:coreProperties>
</file>