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firstSheet="2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Semestral" sheetId="5" r:id="rId5"/>
    <sheet name="III T acumulado" sheetId="6" r:id="rId6"/>
    <sheet name="Anual" sheetId="7" r:id="rId7"/>
    <sheet name="Hoja1" sheetId="8" state="hidden" r:id="rId8"/>
  </sheets>
  <definedNames>
    <definedName name="_xlnm.Print_Area" localSheetId="0">'I Trimestre'!$A$1:$O$103</definedName>
  </definedNames>
  <calcPr fullCalcOnLoad="1"/>
</workbook>
</file>

<file path=xl/sharedStrings.xml><?xml version="1.0" encoding="utf-8"?>
<sst xmlns="http://schemas.openxmlformats.org/spreadsheetml/2006/main" count="746" uniqueCount="86">
  <si>
    <t>FODESAF</t>
  </si>
  <si>
    <t>Cuadro 1</t>
  </si>
  <si>
    <t>Reporte de beneficiarios efectivos financiados por el Fondo de Desarrollo Social y Asignaciones Familiares</t>
  </si>
  <si>
    <t xml:space="preserve">Programa: </t>
  </si>
  <si>
    <t>Programa Nacional de Apoyo a Micro y Pequeña Empresa (Pronamype)</t>
  </si>
  <si>
    <t>Institución:</t>
  </si>
  <si>
    <t>Ministerio de Trabajo y Seguridad Social (MTSS)</t>
  </si>
  <si>
    <t>Unidad Ejecutora:</t>
  </si>
  <si>
    <t>PRONAMYPE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</si>
  <si>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</si>
  <si>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</si>
  <si>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</si>
  <si>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</si>
  <si>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</si>
  <si>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</si>
  <si>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</si>
  <si>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</si>
  <si>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</si>
  <si>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</si>
  <si>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</si>
  <si>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</si>
  <si>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</si>
  <si>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</si>
  <si>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</si>
  <si>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1. Créditos a microempresarios</t>
  </si>
  <si>
    <t>De transferencia</t>
  </si>
  <si>
    <t>Personas</t>
  </si>
  <si>
    <t>De Fideicomiso</t>
  </si>
  <si>
    <t>2. Capacitación a microempresarios</t>
  </si>
  <si>
    <t>Actividades</t>
  </si>
  <si>
    <t>3. Asistencia técnica a microempresarios</t>
  </si>
  <si>
    <t>Total</t>
  </si>
  <si>
    <t>Cuadro 2</t>
  </si>
  <si>
    <t>Reporte de gastos efectivos financiados por el Fondo de Desarrollo Social y Asignaciones Familiares</t>
  </si>
  <si>
    <t>De la transferencia FODESAF</t>
  </si>
  <si>
    <t>Del Fideicomiso</t>
  </si>
  <si>
    <t>Cuadro 3</t>
  </si>
  <si>
    <t>Rubro por objeto de gasto</t>
  </si>
  <si>
    <t>1. Cuenta 1.04.04 Servicios en ciencias económicas y sociales</t>
  </si>
  <si>
    <t xml:space="preserve">2. </t>
  </si>
  <si>
    <t xml:space="preserve">3. </t>
  </si>
  <si>
    <t xml:space="preserve">4. </t>
  </si>
  <si>
    <t xml:space="preserve">5. </t>
  </si>
  <si>
    <t>1.  Cuenta 4.01.07 Préstamos al sector privado</t>
  </si>
  <si>
    <t>I Trimestre</t>
  </si>
  <si>
    <t>II Trimestre</t>
  </si>
  <si>
    <t>III Trimestre</t>
  </si>
  <si>
    <t>IV Trimestre</t>
  </si>
  <si>
    <t>Anual</t>
  </si>
  <si>
    <t>Acumulado</t>
  </si>
  <si>
    <t>I Semestre</t>
  </si>
  <si>
    <t>Cuadro 4</t>
  </si>
  <si>
    <t>Reporte de ingresos efectivos girados por el Fondo de Desarrollo Social y Asignaciones Familiares</t>
  </si>
  <si>
    <t>IV trimestre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</si>
  <si>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</si>
  <si>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</si>
  <si>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</si>
  <si>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</si>
  <si>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</si>
  <si>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Acumualdo</t>
  </si>
  <si>
    <t>2.  Cuenta 4.01.07 Préstamos al sector privado</t>
  </si>
  <si>
    <t>Transferencia</t>
  </si>
  <si>
    <t>Fideicomiso</t>
  </si>
  <si>
    <t>Nota: Los beneficiarios de cada mes son las personas distintas que ingresan al programa, por esta razón se suman en el total del trimestre.</t>
  </si>
  <si>
    <t>Unidad: Colones</t>
  </si>
  <si>
    <t>Período:</t>
  </si>
  <si>
    <t>Nuevas personas en capacitación</t>
  </si>
  <si>
    <t>Personas con capacitación finalizada</t>
  </si>
  <si>
    <t>Devolución superávit FODESAF "Créditos"</t>
  </si>
  <si>
    <t>Devolución superávit FODESAF "Capacitación"</t>
  </si>
  <si>
    <t>2. Cuenta 1.04.04 Servicios en ciencias económicas y sociales</t>
  </si>
  <si>
    <t xml:space="preserve">Programa Nacional de Apoyo a la Microempresa y la Movilidad Social (PRONAMYPE)
</t>
  </si>
  <si>
    <t xml:space="preserve"> </t>
  </si>
  <si>
    <t>Primer Trimestre 2016</t>
  </si>
  <si>
    <t>Fuente: Pronamype, Informes Trimestrales 2016</t>
  </si>
  <si>
    <t>Segundo Trimestre 2016</t>
  </si>
  <si>
    <t>Tercer Trimestre 2016</t>
  </si>
  <si>
    <t>Cuarto Trimestre 2016</t>
  </si>
  <si>
    <t>Primer Semestre 2016</t>
  </si>
  <si>
    <t>Tercer Trimestre Acumulado 2016</t>
  </si>
  <si>
    <t xml:space="preserve">Nota: No se reporta un número de beneficiarios en el primer trimestre para la modalidad de capacitación, dado que todas las capacitaciones </t>
  </si>
  <si>
    <t xml:space="preserve"> iniciadas a principio de año, están a la fecha en proceso. Sin embargo, en el cuadro 2  se reporta el monto correspondiente a los pagos parciales realizados a los Capacitadores.</t>
  </si>
  <si>
    <r>
      <t xml:space="preserve">Nota: En el </t>
    </r>
    <r>
      <rPr>
        <b/>
        <sz val="11"/>
        <color indexed="8"/>
        <rFont val="Calibri"/>
        <family val="2"/>
      </rPr>
      <t>punto 2 Capacitación a microempresarios</t>
    </r>
    <r>
      <rPr>
        <sz val="11"/>
        <color theme="1"/>
        <rFont val="Calibri"/>
        <family val="2"/>
      </rPr>
      <t xml:space="preserve">, el número que se contabiliza refiere al total de beneficiarios que ingresaron a los programas de capacitación </t>
    </r>
  </si>
  <si>
    <t>durante el trimestre en cuestión.</t>
  </si>
  <si>
    <t>Fuente: Pronamype, Informe Tercer Trimestre 2016</t>
  </si>
  <si>
    <t>Fecha de actualización:  03/05/2017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</si>
</sst>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.0"/>
    <numFmt numFmtId="173" formatCode="#,##0.00\ _€;[Red]#,##0.00\ _€"/>
    <numFmt numFmtId="174" formatCode="#,##0.00;[Red]#,##0.00"/>
    <numFmt numFmtId="175" formatCode="[$-140A]dddd\,\ dd&quot; de &quot;mmmm&quot; de &quot;yyyy"/>
    <numFmt numFmtId="176" formatCode="[$-140A]hh:mm:ss\ AM/PM"/>
    <numFmt numFmtId="177" formatCode="#,##0____"/>
    <numFmt numFmtId="178" formatCode="_-* #,##0.0\ _€_-;\-* #,##0.0\ _€_-;_-* &quot;-&quot;??\ _€_-;_-@_-"/>
    <numFmt numFmtId="179" formatCode="_-* #,##0\ _€_-;\-* #,##0\ _€_-;_-* &quot;-&quot;??\ _€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79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/>
    </xf>
    <xf numFmtId="179" fontId="0" fillId="6" borderId="0" xfId="46" applyNumberFormat="1" applyFont="1" applyFill="1" applyAlignment="1">
      <alignment/>
    </xf>
    <xf numFmtId="179" fontId="42" fillId="0" borderId="0" xfId="46" applyNumberFormat="1" applyFont="1" applyFill="1" applyAlignment="1">
      <alignment horizontal="right"/>
    </xf>
    <xf numFmtId="179" fontId="42" fillId="0" borderId="0" xfId="46" applyNumberFormat="1" applyFont="1" applyFill="1" applyBorder="1" applyAlignment="1">
      <alignment vertical="top"/>
    </xf>
    <xf numFmtId="179" fontId="42" fillId="0" borderId="0" xfId="46" applyNumberFormat="1" applyFont="1" applyFill="1" applyAlignment="1">
      <alignment/>
    </xf>
    <xf numFmtId="179" fontId="42" fillId="0" borderId="0" xfId="46" applyNumberFormat="1" applyFont="1" applyFill="1" applyBorder="1" applyAlignment="1">
      <alignment vertical="top" wrapText="1"/>
    </xf>
    <xf numFmtId="179" fontId="42" fillId="0" borderId="0" xfId="46" applyNumberFormat="1" applyFont="1" applyFill="1" applyAlignment="1">
      <alignment horizontal="left"/>
    </xf>
    <xf numFmtId="179" fontId="0" fillId="0" borderId="0" xfId="46" applyNumberFormat="1" applyFont="1" applyFill="1" applyAlignment="1">
      <alignment horizontal="right"/>
    </xf>
    <xf numFmtId="179" fontId="42" fillId="0" borderId="10" xfId="46" applyNumberFormat="1" applyFont="1" applyFill="1" applyBorder="1" applyAlignment="1">
      <alignment horizontal="center"/>
    </xf>
    <xf numFmtId="179" fontId="0" fillId="0" borderId="0" xfId="46" applyNumberFormat="1" applyFont="1" applyFill="1" applyBorder="1" applyAlignment="1">
      <alignment horizontal="center"/>
    </xf>
    <xf numFmtId="179" fontId="0" fillId="0" borderId="0" xfId="46" applyNumberFormat="1" applyFont="1" applyFill="1" applyAlignment="1">
      <alignment horizontal="left"/>
    </xf>
    <xf numFmtId="179" fontId="0" fillId="0" borderId="0" xfId="46" applyNumberFormat="1" applyFont="1" applyFill="1" applyAlignment="1">
      <alignment horizontal="left" indent="1"/>
    </xf>
    <xf numFmtId="179" fontId="0" fillId="0" borderId="0" xfId="46" applyNumberFormat="1" applyFont="1" applyFill="1" applyAlignment="1">
      <alignment horizontal="center"/>
    </xf>
    <xf numFmtId="179" fontId="42" fillId="0" borderId="0" xfId="46" applyNumberFormat="1" applyFont="1" applyFill="1" applyAlignment="1">
      <alignment horizontal="center"/>
    </xf>
    <xf numFmtId="179" fontId="0" fillId="0" borderId="11" xfId="46" applyNumberFormat="1" applyFont="1" applyFill="1" applyBorder="1" applyAlignment="1">
      <alignment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Border="1" applyAlignment="1">
      <alignment/>
    </xf>
    <xf numFmtId="179" fontId="37" fillId="0" borderId="0" xfId="46" applyNumberFormat="1" applyFont="1" applyFill="1" applyBorder="1" applyAlignment="1">
      <alignment vertical="top" wrapText="1"/>
    </xf>
    <xf numFmtId="179" fontId="0" fillId="0" borderId="10" xfId="46" applyNumberFormat="1" applyFont="1" applyFill="1" applyBorder="1" applyAlignment="1">
      <alignment horizontal="center"/>
    </xf>
    <xf numFmtId="179" fontId="0" fillId="0" borderId="10" xfId="46" applyNumberFormat="1" applyFont="1" applyFill="1" applyBorder="1" applyAlignment="1">
      <alignment/>
    </xf>
    <xf numFmtId="179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 horizontal="left"/>
    </xf>
    <xf numFmtId="179" fontId="0" fillId="0" borderId="10" xfId="46" applyNumberFormat="1" applyFont="1" applyFill="1" applyBorder="1" applyAlignment="1">
      <alignment horizontal="left"/>
    </xf>
    <xf numFmtId="179" fontId="42" fillId="0" borderId="10" xfId="46" applyNumberFormat="1" applyFont="1" applyBorder="1" applyAlignment="1">
      <alignment horizontal="center"/>
    </xf>
    <xf numFmtId="179" fontId="0" fillId="6" borderId="0" xfId="46" applyNumberFormat="1" applyFont="1" applyFill="1" applyAlignment="1">
      <alignment horizontal="left"/>
    </xf>
    <xf numFmtId="179" fontId="0" fillId="0" borderId="0" xfId="46" applyNumberFormat="1" applyFont="1" applyAlignment="1">
      <alignment horizontal="left" indent="2"/>
    </xf>
    <xf numFmtId="179" fontId="0" fillId="0" borderId="11" xfId="46" applyNumberFormat="1" applyFont="1" applyBorder="1" applyAlignment="1">
      <alignment horizontal="left"/>
    </xf>
    <xf numFmtId="179" fontId="0" fillId="0" borderId="11" xfId="46" applyNumberFormat="1" applyFont="1" applyBorder="1" applyAlignment="1">
      <alignment/>
    </xf>
    <xf numFmtId="179" fontId="42" fillId="0" borderId="10" xfId="46" applyNumberFormat="1" applyFont="1" applyFill="1" applyBorder="1" applyAlignment="1">
      <alignment/>
    </xf>
    <xf numFmtId="179" fontId="0" fillId="0" borderId="11" xfId="46" applyNumberFormat="1" applyFont="1" applyFill="1" applyBorder="1" applyAlignment="1">
      <alignment horizontal="right"/>
    </xf>
    <xf numFmtId="179" fontId="43" fillId="0" borderId="0" xfId="46" applyNumberFormat="1" applyFont="1" applyFill="1" applyAlignment="1">
      <alignment horizontal="center"/>
    </xf>
    <xf numFmtId="179" fontId="0" fillId="6" borderId="0" xfId="46" applyNumberFormat="1" applyFont="1" applyFill="1" applyAlignment="1">
      <alignment/>
    </xf>
    <xf numFmtId="179" fontId="42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" fontId="42" fillId="0" borderId="0" xfId="46" applyNumberFormat="1" applyFont="1" applyFill="1" applyAlignment="1">
      <alignment horizontal="left"/>
    </xf>
    <xf numFmtId="179" fontId="42" fillId="0" borderId="0" xfId="46" applyNumberFormat="1" applyFont="1" applyFill="1" applyAlignment="1">
      <alignment horizontal="center"/>
    </xf>
    <xf numFmtId="0" fontId="2" fillId="0" borderId="0" xfId="0" applyFont="1" applyAlignment="1">
      <alignment/>
    </xf>
    <xf numFmtId="0" fontId="5" fillId="0" borderId="0" xfId="51" applyFont="1" applyFill="1">
      <alignment/>
      <protection/>
    </xf>
    <xf numFmtId="179" fontId="0" fillId="0" borderId="0" xfId="46" applyNumberFormat="1" applyFont="1" applyFill="1" applyAlignment="1">
      <alignment/>
    </xf>
    <xf numFmtId="179" fontId="44" fillId="0" borderId="0" xfId="46" applyNumberFormat="1" applyFont="1" applyFill="1" applyAlignment="1">
      <alignment horizontal="left" indent="4"/>
    </xf>
    <xf numFmtId="179" fontId="42" fillId="0" borderId="11" xfId="46" applyNumberFormat="1" applyFont="1" applyFill="1" applyBorder="1" applyAlignment="1">
      <alignment/>
    </xf>
    <xf numFmtId="179" fontId="45" fillId="0" borderId="0" xfId="46" applyNumberFormat="1" applyFont="1" applyFill="1" applyAlignment="1">
      <alignment/>
    </xf>
    <xf numFmtId="179" fontId="46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46" fillId="0" borderId="0" xfId="46" applyNumberFormat="1" applyFont="1" applyFill="1" applyAlignment="1">
      <alignment/>
    </xf>
    <xf numFmtId="179" fontId="0" fillId="0" borderId="0" xfId="46" applyNumberFormat="1" applyFont="1" applyAlignment="1">
      <alignment horizontal="left" indent="5"/>
    </xf>
    <xf numFmtId="179" fontId="0" fillId="0" borderId="0" xfId="46" applyNumberFormat="1" applyFont="1" applyFill="1" applyAlignment="1">
      <alignment/>
    </xf>
    <xf numFmtId="179" fontId="42" fillId="0" borderId="0" xfId="46" applyNumberFormat="1" applyFont="1" applyFill="1" applyAlignment="1">
      <alignment horizontal="center"/>
    </xf>
    <xf numFmtId="179" fontId="0" fillId="0" borderId="0" xfId="46" applyNumberFormat="1" applyFont="1" applyFill="1" applyAlignment="1">
      <alignment horizontal="left"/>
    </xf>
    <xf numFmtId="179" fontId="0" fillId="0" borderId="0" xfId="46" applyNumberFormat="1" applyFont="1" applyFill="1" applyAlignment="1">
      <alignment horizontal="left" indent="1"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37" fillId="0" borderId="0" xfId="46" applyNumberFormat="1" applyFont="1" applyFill="1" applyAlignment="1">
      <alignment/>
    </xf>
    <xf numFmtId="179" fontId="24" fillId="0" borderId="0" xfId="46" applyNumberFormat="1" applyFont="1" applyFill="1" applyAlignment="1">
      <alignment horizontal="right"/>
    </xf>
    <xf numFmtId="179" fontId="25" fillId="0" borderId="0" xfId="46" applyNumberFormat="1" applyFont="1" applyFill="1" applyAlignment="1">
      <alignment horizontal="right"/>
    </xf>
    <xf numFmtId="179" fontId="24" fillId="0" borderId="11" xfId="46" applyNumberFormat="1" applyFont="1" applyFill="1" applyBorder="1" applyAlignment="1">
      <alignment horizontal="right"/>
    </xf>
    <xf numFmtId="179" fontId="47" fillId="0" borderId="0" xfId="46" applyNumberFormat="1" applyFont="1" applyFill="1" applyAlignment="1">
      <alignment/>
    </xf>
    <xf numFmtId="179" fontId="24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0" fillId="0" borderId="0" xfId="46" applyNumberFormat="1" applyFont="1" applyFill="1" applyAlignment="1">
      <alignment horizontal="left" indent="5"/>
    </xf>
    <xf numFmtId="179" fontId="0" fillId="0" borderId="0" xfId="46" applyNumberFormat="1" applyFont="1" applyFill="1" applyAlignment="1">
      <alignment/>
    </xf>
    <xf numFmtId="179" fontId="42" fillId="0" borderId="0" xfId="46" applyNumberFormat="1" applyFont="1" applyFill="1" applyAlignment="1">
      <alignment horizontal="center"/>
    </xf>
    <xf numFmtId="179" fontId="37" fillId="0" borderId="0" xfId="46" applyNumberFormat="1" applyFont="1" applyFill="1" applyAlignment="1">
      <alignment wrapText="1"/>
    </xf>
    <xf numFmtId="179" fontId="42" fillId="0" borderId="0" xfId="46" applyNumberFormat="1" applyFont="1" applyFill="1" applyAlignment="1">
      <alignment horizontal="center"/>
    </xf>
    <xf numFmtId="179" fontId="25" fillId="0" borderId="11" xfId="46" applyNumberFormat="1" applyFont="1" applyFill="1" applyBorder="1" applyAlignment="1">
      <alignment horizontal="center"/>
    </xf>
    <xf numFmtId="179" fontId="24" fillId="0" borderId="0" xfId="46" applyNumberFormat="1" applyFont="1" applyFill="1" applyAlignment="1">
      <alignment horizontal="left"/>
    </xf>
    <xf numFmtId="179" fontId="24" fillId="6" borderId="0" xfId="46" applyNumberFormat="1" applyFont="1" applyFill="1" applyAlignment="1">
      <alignment/>
    </xf>
    <xf numFmtId="179" fontId="0" fillId="0" borderId="0" xfId="46" applyNumberFormat="1" applyFont="1" applyFill="1" applyAlignment="1">
      <alignment/>
    </xf>
    <xf numFmtId="179" fontId="24" fillId="0" borderId="0" xfId="46" applyNumberFormat="1" applyFont="1" applyAlignment="1">
      <alignment/>
    </xf>
    <xf numFmtId="179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 horizontal="center"/>
    </xf>
    <xf numFmtId="179" fontId="0" fillId="0" borderId="0" xfId="46" applyNumberFormat="1" applyFont="1" applyFill="1" applyAlignment="1">
      <alignment horizontal="right"/>
    </xf>
    <xf numFmtId="179" fontId="24" fillId="0" borderId="11" xfId="46" applyNumberFormat="1" applyFont="1" applyFill="1" applyBorder="1" applyAlignment="1">
      <alignment/>
    </xf>
    <xf numFmtId="179" fontId="0" fillId="0" borderId="0" xfId="46" applyNumberFormat="1" applyFont="1" applyFill="1" applyAlignment="1">
      <alignment/>
    </xf>
    <xf numFmtId="3" fontId="0" fillId="0" borderId="0" xfId="46" applyNumberFormat="1" applyFont="1" applyFill="1" applyAlignment="1">
      <alignment horizontal="center"/>
    </xf>
    <xf numFmtId="3" fontId="0" fillId="0" borderId="0" xfId="46" applyNumberFormat="1" applyFont="1" applyFill="1" applyAlignment="1">
      <alignment horizontal="center" vertical="center"/>
    </xf>
    <xf numFmtId="3" fontId="42" fillId="0" borderId="0" xfId="46" applyNumberFormat="1" applyFont="1" applyFill="1" applyAlignment="1">
      <alignment horizontal="center"/>
    </xf>
    <xf numFmtId="3" fontId="4" fillId="0" borderId="0" xfId="51" applyNumberFormat="1" applyFont="1" applyFill="1" applyAlignment="1">
      <alignment horizontal="center"/>
      <protection/>
    </xf>
    <xf numFmtId="3" fontId="4" fillId="0" borderId="0" xfId="46" applyNumberFormat="1" applyFont="1" applyFill="1" applyAlignment="1">
      <alignment horizontal="center"/>
    </xf>
    <xf numFmtId="3" fontId="0" fillId="0" borderId="0" xfId="46" applyNumberFormat="1" applyFont="1" applyFill="1" applyAlignment="1">
      <alignment/>
    </xf>
    <xf numFmtId="3" fontId="25" fillId="0" borderId="11" xfId="46" applyNumberFormat="1" applyFont="1" applyFill="1" applyBorder="1" applyAlignment="1">
      <alignment horizontal="center"/>
    </xf>
    <xf numFmtId="3" fontId="0" fillId="0" borderId="0" xfId="46" applyNumberFormat="1" applyFont="1" applyFill="1" applyAlignment="1">
      <alignment horizontal="right"/>
    </xf>
    <xf numFmtId="3" fontId="42" fillId="0" borderId="0" xfId="46" applyNumberFormat="1" applyFont="1" applyFill="1" applyAlignment="1">
      <alignment horizontal="right"/>
    </xf>
    <xf numFmtId="3" fontId="42" fillId="0" borderId="11" xfId="46" applyNumberFormat="1" applyFont="1" applyFill="1" applyBorder="1" applyAlignment="1">
      <alignment horizontal="right"/>
    </xf>
    <xf numFmtId="3" fontId="24" fillId="0" borderId="0" xfId="46" applyNumberFormat="1" applyFont="1" applyFill="1" applyAlignment="1">
      <alignment horizontal="right"/>
    </xf>
    <xf numFmtId="179" fontId="0" fillId="0" borderId="0" xfId="46" applyNumberFormat="1" applyFont="1" applyFill="1" applyAlignment="1">
      <alignment/>
    </xf>
    <xf numFmtId="3" fontId="25" fillId="0" borderId="11" xfId="46" applyNumberFormat="1" applyFont="1" applyFill="1" applyBorder="1" applyAlignment="1">
      <alignment horizontal="right"/>
    </xf>
    <xf numFmtId="179" fontId="0" fillId="0" borderId="0" xfId="46" applyNumberFormat="1" applyFont="1" applyFill="1" applyAlignment="1">
      <alignment/>
    </xf>
    <xf numFmtId="3" fontId="0" fillId="0" borderId="11" xfId="46" applyNumberFormat="1" applyFont="1" applyFill="1" applyBorder="1" applyAlignment="1">
      <alignment horizontal="right"/>
    </xf>
    <xf numFmtId="3" fontId="24" fillId="0" borderId="0" xfId="46" applyNumberFormat="1" applyFont="1" applyFill="1" applyAlignment="1">
      <alignment/>
    </xf>
    <xf numFmtId="3" fontId="0" fillId="6" borderId="0" xfId="46" applyNumberFormat="1" applyFont="1" applyFill="1" applyAlignment="1">
      <alignment/>
    </xf>
    <xf numFmtId="3" fontId="0" fillId="0" borderId="0" xfId="46" applyNumberFormat="1" applyFont="1" applyAlignment="1">
      <alignment/>
    </xf>
    <xf numFmtId="179" fontId="0" fillId="0" borderId="0" xfId="46" applyNumberFormat="1" applyFont="1" applyFill="1" applyAlignment="1">
      <alignment/>
    </xf>
    <xf numFmtId="3" fontId="0" fillId="0" borderId="0" xfId="46" applyNumberFormat="1" applyFont="1" applyFill="1" applyAlignment="1">
      <alignment horizontal="right"/>
    </xf>
    <xf numFmtId="179" fontId="42" fillId="0" borderId="0" xfId="46" applyNumberFormat="1" applyFont="1" applyFill="1" applyAlignment="1">
      <alignment horizontal="center"/>
    </xf>
    <xf numFmtId="179" fontId="42" fillId="0" borderId="0" xfId="46" applyNumberFormat="1" applyFont="1" applyFill="1" applyBorder="1" applyAlignment="1">
      <alignment horizontal="center"/>
    </xf>
    <xf numFmtId="179" fontId="42" fillId="0" borderId="0" xfId="46" applyNumberFormat="1" applyFont="1" applyFill="1" applyBorder="1" applyAlignment="1">
      <alignment horizontal="left" vertical="top" wrapText="1"/>
    </xf>
    <xf numFmtId="179" fontId="0" fillId="0" borderId="0" xfId="46" applyNumberFormat="1" applyFont="1" applyFill="1" applyAlignment="1">
      <alignment horizontal="center" wrapText="1"/>
    </xf>
    <xf numFmtId="179" fontId="0" fillId="0" borderId="0" xfId="46" applyNumberFormat="1" applyFont="1" applyFill="1" applyAlignment="1">
      <alignment horizontal="center"/>
    </xf>
    <xf numFmtId="179" fontId="0" fillId="0" borderId="0" xfId="46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zoomScale="70" zoomScaleNormal="70" zoomScalePageLayoutView="0" workbookViewId="0" topLeftCell="A10">
      <selection activeCell="E48" sqref="E48"/>
    </sheetView>
  </sheetViews>
  <sheetFormatPr defaultColWidth="11.57421875" defaultRowHeight="15" customHeight="1"/>
  <cols>
    <col min="1" max="1" width="54.28125" style="2" customWidth="1"/>
    <col min="2" max="2" width="19.00390625" style="2" customWidth="1"/>
    <col min="3" max="3" width="20.421875" style="2" customWidth="1"/>
    <col min="4" max="4" width="19.7109375" style="2" customWidth="1"/>
    <col min="5" max="5" width="29.57421875" style="2" customWidth="1"/>
    <col min="6" max="6" width="20.00390625" style="2" customWidth="1"/>
    <col min="7" max="11" width="15.57421875" style="2" customWidth="1"/>
    <col min="12" max="12" width="17.28125" style="2" customWidth="1"/>
    <col min="13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100" t="s">
        <v>71</v>
      </c>
      <c r="C2" s="100"/>
      <c r="D2" s="100"/>
      <c r="E2" s="100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73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1" spans="1:6" ht="15" customHeight="1" thickBot="1">
      <c r="A11" s="10" t="s">
        <v>9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23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8" ht="15" customHeight="1">
      <c r="A14" s="13" t="s">
        <v>25</v>
      </c>
      <c r="B14" s="2" t="s">
        <v>26</v>
      </c>
      <c r="C14" s="78">
        <v>0</v>
      </c>
      <c r="D14" s="79">
        <v>74</v>
      </c>
      <c r="E14" s="78">
        <v>53</v>
      </c>
      <c r="F14" s="80">
        <f>SUM(C14:E14)</f>
        <v>127</v>
      </c>
      <c r="H14" s="40"/>
    </row>
    <row r="15" spans="1:8" ht="15" customHeight="1">
      <c r="A15" s="13" t="s">
        <v>27</v>
      </c>
      <c r="B15" s="2" t="s">
        <v>26</v>
      </c>
      <c r="C15" s="81">
        <v>25</v>
      </c>
      <c r="D15" s="81">
        <v>35</v>
      </c>
      <c r="E15" s="81">
        <v>48</v>
      </c>
      <c r="F15" s="81">
        <f aca="true" t="shared" si="0" ref="F15:F27">SUM(C15:E15)</f>
        <v>108</v>
      </c>
      <c r="H15" s="38"/>
    </row>
    <row r="16" spans="1:8" ht="15" customHeight="1">
      <c r="A16" s="12" t="s">
        <v>28</v>
      </c>
      <c r="C16" s="78"/>
      <c r="D16" s="78"/>
      <c r="E16" s="78"/>
      <c r="F16" s="80"/>
      <c r="H16" s="38"/>
    </row>
    <row r="17" spans="1:12" ht="15" customHeight="1">
      <c r="A17" s="13" t="s">
        <v>25</v>
      </c>
      <c r="C17" s="78"/>
      <c r="D17" s="78"/>
      <c r="E17" s="78"/>
      <c r="F17" s="80"/>
      <c r="H17" s="38"/>
      <c r="I17" s="40"/>
      <c r="J17" s="40"/>
      <c r="K17" s="40"/>
      <c r="L17" s="40"/>
    </row>
    <row r="18" spans="1:12" ht="15" customHeight="1">
      <c r="A18" s="13"/>
      <c r="B18" s="40" t="s">
        <v>29</v>
      </c>
      <c r="C18" s="78"/>
      <c r="D18" s="78"/>
      <c r="E18" s="78"/>
      <c r="F18" s="80">
        <f t="shared" si="0"/>
        <v>0</v>
      </c>
      <c r="H18" s="38"/>
      <c r="I18" s="40"/>
      <c r="J18" s="40"/>
      <c r="K18" s="40"/>
      <c r="L18" s="40"/>
    </row>
    <row r="19" spans="1:12" s="35" customFormat="1" ht="15" customHeight="1">
      <c r="A19" s="41" t="s">
        <v>66</v>
      </c>
      <c r="B19" s="35" t="s">
        <v>26</v>
      </c>
      <c r="C19" s="81">
        <v>0</v>
      </c>
      <c r="D19" s="81">
        <v>0</v>
      </c>
      <c r="E19" s="81">
        <v>0</v>
      </c>
      <c r="F19" s="81">
        <f>SUM(C19:E19)</f>
        <v>0</v>
      </c>
      <c r="H19" s="38"/>
      <c r="I19" s="40"/>
      <c r="J19" s="40"/>
      <c r="K19" s="40"/>
      <c r="L19" s="40"/>
    </row>
    <row r="20" spans="1:12" s="35" customFormat="1" ht="15" customHeight="1">
      <c r="A20" s="41" t="s">
        <v>67</v>
      </c>
      <c r="B20" s="40" t="s">
        <v>26</v>
      </c>
      <c r="C20" s="78">
        <v>0</v>
      </c>
      <c r="D20" s="78">
        <v>0</v>
      </c>
      <c r="E20" s="78">
        <v>0</v>
      </c>
      <c r="F20" s="81">
        <f>SUM(C20:E20)</f>
        <v>0</v>
      </c>
      <c r="H20" s="38"/>
      <c r="I20" s="40"/>
      <c r="J20" s="40"/>
      <c r="K20" s="40"/>
      <c r="L20" s="40"/>
    </row>
    <row r="21" spans="1:12" ht="15" customHeight="1">
      <c r="A21" s="13"/>
      <c r="C21" s="78"/>
      <c r="D21" s="78"/>
      <c r="E21" s="78"/>
      <c r="F21" s="80">
        <f t="shared" si="0"/>
        <v>0</v>
      </c>
      <c r="H21" s="40"/>
      <c r="I21" s="40"/>
      <c r="J21" s="40"/>
      <c r="K21" s="40"/>
      <c r="L21" s="40"/>
    </row>
    <row r="22" spans="1:12" ht="15" customHeight="1">
      <c r="A22" s="13" t="s">
        <v>27</v>
      </c>
      <c r="C22" s="78"/>
      <c r="D22" s="78"/>
      <c r="E22" s="78"/>
      <c r="F22" s="80"/>
      <c r="H22" s="40"/>
      <c r="I22" s="40"/>
      <c r="J22" s="40"/>
      <c r="K22" s="40"/>
      <c r="L22" s="40"/>
    </row>
    <row r="23" spans="1:12" ht="15" customHeight="1">
      <c r="A23" s="13"/>
      <c r="B23" s="52" t="s">
        <v>26</v>
      </c>
      <c r="C23" s="78"/>
      <c r="D23" s="78"/>
      <c r="E23" s="78"/>
      <c r="F23" s="80">
        <f t="shared" si="0"/>
        <v>0</v>
      </c>
      <c r="H23" s="40"/>
      <c r="I23" s="40"/>
      <c r="J23" s="40"/>
      <c r="K23" s="40"/>
      <c r="L23" s="40"/>
    </row>
    <row r="24" spans="1:12" ht="15" customHeight="1">
      <c r="A24" s="13"/>
      <c r="B24" s="52" t="s">
        <v>29</v>
      </c>
      <c r="C24" s="78"/>
      <c r="D24" s="78"/>
      <c r="E24" s="78"/>
      <c r="F24" s="80">
        <f t="shared" si="0"/>
        <v>0</v>
      </c>
      <c r="H24" s="40"/>
      <c r="I24" s="40"/>
      <c r="J24" s="40"/>
      <c r="K24" s="40"/>
      <c r="L24" s="40"/>
    </row>
    <row r="25" spans="1:12" ht="15" customHeight="1">
      <c r="A25" s="69" t="s">
        <v>30</v>
      </c>
      <c r="C25" s="80">
        <f>SUM(C26:C27)</f>
        <v>0</v>
      </c>
      <c r="D25" s="80">
        <f>SUM(D26:D27)</f>
        <v>0</v>
      </c>
      <c r="E25" s="80">
        <f>SUM(E26:E27)</f>
        <v>0</v>
      </c>
      <c r="F25" s="80">
        <f>SUM(F26:F27)</f>
        <v>0</v>
      </c>
      <c r="H25" s="40"/>
      <c r="I25" s="40"/>
      <c r="J25" s="40"/>
      <c r="K25" s="40"/>
      <c r="L25" s="40"/>
    </row>
    <row r="26" spans="1:12" ht="15" customHeight="1">
      <c r="A26" s="13" t="s">
        <v>25</v>
      </c>
      <c r="B26" s="2" t="s">
        <v>26</v>
      </c>
      <c r="C26" s="82"/>
      <c r="D26" s="82"/>
      <c r="E26" s="82"/>
      <c r="F26" s="80">
        <f t="shared" si="0"/>
        <v>0</v>
      </c>
      <c r="H26" s="40"/>
      <c r="I26" s="40"/>
      <c r="J26" s="40"/>
      <c r="K26" s="40"/>
      <c r="L26" s="40"/>
    </row>
    <row r="27" spans="1:6" ht="15" customHeight="1">
      <c r="A27" s="13" t="s">
        <v>27</v>
      </c>
      <c r="B27" s="2" t="s">
        <v>26</v>
      </c>
      <c r="C27" s="82"/>
      <c r="D27" s="82"/>
      <c r="E27" s="82"/>
      <c r="F27" s="80">
        <f t="shared" si="0"/>
        <v>0</v>
      </c>
    </row>
    <row r="28" spans="3:6" ht="15" customHeight="1">
      <c r="C28" s="83"/>
      <c r="D28" s="83"/>
      <c r="E28" s="83"/>
      <c r="F28" s="83"/>
    </row>
    <row r="29" spans="1:7" ht="15" customHeight="1" thickBot="1">
      <c r="A29" s="16" t="s">
        <v>31</v>
      </c>
      <c r="B29" s="16"/>
      <c r="C29" s="84">
        <f>C14+C15+C19+C23+C26+C27</f>
        <v>25</v>
      </c>
      <c r="D29" s="84">
        <f>D14+D15+D19+D23+D26+D27</f>
        <v>109</v>
      </c>
      <c r="E29" s="84">
        <f>E14+E15+E19+E23+E26+E27</f>
        <v>101</v>
      </c>
      <c r="F29" s="84">
        <f>F14+F15+F19+F23+F26+F27</f>
        <v>235</v>
      </c>
      <c r="G29" s="55"/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8" spans="1:5" ht="15" customHeight="1" thickBot="1">
      <c r="A38" s="10" t="s">
        <v>9</v>
      </c>
      <c r="B38" s="10" t="s">
        <v>11</v>
      </c>
      <c r="C38" s="10" t="s">
        <v>12</v>
      </c>
      <c r="D38" s="10" t="s">
        <v>13</v>
      </c>
      <c r="E38" s="10" t="s">
        <v>23</v>
      </c>
    </row>
    <row r="40" spans="1:5" ht="15" customHeight="1">
      <c r="A40" s="2" t="s">
        <v>34</v>
      </c>
      <c r="B40" s="85">
        <f>SUM(B41:B44)</f>
        <v>7875</v>
      </c>
      <c r="C40" s="85">
        <f>SUM(C41:C44)</f>
        <v>197861105</v>
      </c>
      <c r="D40" s="85">
        <f>SUM(D41:D44)</f>
        <v>134259000</v>
      </c>
      <c r="E40" s="86">
        <f>SUM(E41:E44)</f>
        <v>332127980</v>
      </c>
    </row>
    <row r="41" spans="1:5" ht="15" customHeight="1">
      <c r="A41" s="13" t="s">
        <v>24</v>
      </c>
      <c r="B41" s="85">
        <v>0</v>
      </c>
      <c r="C41" s="85">
        <v>195036408</v>
      </c>
      <c r="D41" s="85">
        <v>134259000</v>
      </c>
      <c r="E41" s="86">
        <f>SUM(B41:D41)</f>
        <v>329295408</v>
      </c>
    </row>
    <row r="42" spans="1:7" ht="15" customHeight="1">
      <c r="A42" s="13" t="s">
        <v>28</v>
      </c>
      <c r="B42" s="85">
        <v>7875</v>
      </c>
      <c r="C42" s="85">
        <v>2824697</v>
      </c>
      <c r="D42" s="85">
        <v>0</v>
      </c>
      <c r="E42" s="86">
        <f>SUM(B42:D42)</f>
        <v>2832572</v>
      </c>
      <c r="G42" s="39"/>
    </row>
    <row r="43" spans="1:7" ht="15" customHeight="1">
      <c r="A43" s="13" t="s">
        <v>30</v>
      </c>
      <c r="B43" s="85">
        <v>0</v>
      </c>
      <c r="C43" s="85">
        <v>0</v>
      </c>
      <c r="D43" s="85">
        <v>0</v>
      </c>
      <c r="E43" s="86">
        <f>SUM(B43:D43)</f>
        <v>0</v>
      </c>
      <c r="G43" s="38"/>
    </row>
    <row r="44" spans="1:7" ht="15" customHeight="1">
      <c r="A44" s="13"/>
      <c r="B44" s="85"/>
      <c r="C44" s="85"/>
      <c r="D44" s="85"/>
      <c r="E44" s="86"/>
      <c r="G44" s="38"/>
    </row>
    <row r="45" spans="1:7" ht="15" customHeight="1">
      <c r="A45" s="12"/>
      <c r="B45" s="85"/>
      <c r="C45" s="85"/>
      <c r="D45" s="85"/>
      <c r="E45" s="86"/>
      <c r="G45" s="38"/>
    </row>
    <row r="46" spans="1:7" ht="15" customHeight="1">
      <c r="A46" s="2" t="s">
        <v>35</v>
      </c>
      <c r="B46" s="85">
        <f>SUM(B47:B50)</f>
        <v>73451478.16</v>
      </c>
      <c r="C46" s="85">
        <f>SUM(C47:C50)</f>
        <v>120240138.02</v>
      </c>
      <c r="D46" s="85">
        <f>SUM(D47:D50)</f>
        <v>138706500</v>
      </c>
      <c r="E46" s="86">
        <f>SUM(E47:E50)</f>
        <v>332398116.18</v>
      </c>
      <c r="G46"/>
    </row>
    <row r="47" spans="1:5" ht="15" customHeight="1">
      <c r="A47" s="13" t="s">
        <v>24</v>
      </c>
      <c r="B47" s="85">
        <v>71650000</v>
      </c>
      <c r="C47" s="85">
        <v>120240138.02</v>
      </c>
      <c r="D47" s="85">
        <v>138706500</v>
      </c>
      <c r="E47" s="86">
        <f>SUM(B47:D47)</f>
        <v>330596638.02</v>
      </c>
    </row>
    <row r="48" spans="1:7" ht="15" customHeight="1">
      <c r="A48" s="13" t="s">
        <v>28</v>
      </c>
      <c r="B48" s="85">
        <v>1801478.16</v>
      </c>
      <c r="C48" s="85">
        <v>0</v>
      </c>
      <c r="D48" s="85">
        <v>0</v>
      </c>
      <c r="E48" s="86">
        <f>SUM(B48:D48)</f>
        <v>1801478.16</v>
      </c>
      <c r="G48" s="38"/>
    </row>
    <row r="49" spans="1:7" ht="15" customHeight="1">
      <c r="A49" s="13" t="s">
        <v>30</v>
      </c>
      <c r="B49" s="85">
        <v>0</v>
      </c>
      <c r="C49" s="85">
        <v>0</v>
      </c>
      <c r="D49" s="85">
        <v>0</v>
      </c>
      <c r="E49" s="86">
        <f>SUM(B49:D49)</f>
        <v>0</v>
      </c>
      <c r="G49" s="38"/>
    </row>
    <row r="50" spans="1:5" ht="15" customHeight="1">
      <c r="A50" s="13"/>
      <c r="B50" s="85"/>
      <c r="C50" s="85"/>
      <c r="D50" s="85"/>
      <c r="E50" s="86"/>
    </row>
    <row r="51" spans="2:5" ht="15" customHeight="1">
      <c r="B51" s="85"/>
      <c r="C51" s="85"/>
      <c r="D51" s="85"/>
      <c r="E51" s="86"/>
    </row>
    <row r="52" spans="1:5" ht="15" customHeight="1" thickBot="1">
      <c r="A52" s="16" t="s">
        <v>31</v>
      </c>
      <c r="B52" s="87">
        <f>B40+B46</f>
        <v>73459353.16</v>
      </c>
      <c r="C52" s="87">
        <f>C40+C46</f>
        <v>318101243.02</v>
      </c>
      <c r="D52" s="87">
        <f>D40+D46</f>
        <v>272965500</v>
      </c>
      <c r="E52" s="87">
        <f>E40+E46</f>
        <v>664526096.1800001</v>
      </c>
    </row>
    <row r="53" ht="15" customHeight="1" thickTop="1">
      <c r="A53" s="77" t="s">
        <v>74</v>
      </c>
    </row>
    <row r="56" spans="1:5" ht="15" customHeight="1">
      <c r="A56" s="98" t="s">
        <v>36</v>
      </c>
      <c r="B56" s="98"/>
      <c r="C56" s="98"/>
      <c r="D56" s="98"/>
      <c r="E56" s="98"/>
    </row>
    <row r="57" spans="1:5" ht="15" customHeight="1">
      <c r="A57" s="98" t="s">
        <v>33</v>
      </c>
      <c r="B57" s="98"/>
      <c r="C57" s="98"/>
      <c r="D57" s="98"/>
      <c r="E57" s="98"/>
    </row>
    <row r="58" spans="1:14" ht="15" customHeight="1">
      <c r="A58" s="98" t="s">
        <v>64</v>
      </c>
      <c r="B58" s="98"/>
      <c r="C58" s="98"/>
      <c r="D58" s="98"/>
      <c r="E58" s="9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37</v>
      </c>
      <c r="B60" s="21" t="s">
        <v>11</v>
      </c>
      <c r="C60" s="21" t="s">
        <v>12</v>
      </c>
      <c r="D60" s="21" t="s">
        <v>13</v>
      </c>
      <c r="E60" s="21" t="s">
        <v>23</v>
      </c>
    </row>
    <row r="62" spans="1:6" ht="15" customHeight="1">
      <c r="A62" s="2" t="s">
        <v>34</v>
      </c>
      <c r="B62" s="88">
        <f>+SUM(B63:B64)</f>
        <v>7875.33</v>
      </c>
      <c r="C62" s="88">
        <f>+SUM(C63:C64)</f>
        <v>197861104.93</v>
      </c>
      <c r="D62" s="88">
        <f>+SUM(D63:D64)</f>
        <v>134259000</v>
      </c>
      <c r="E62" s="88">
        <f>+SUM(E63:E64)</f>
        <v>332127980.26</v>
      </c>
      <c r="F62" s="55"/>
    </row>
    <row r="63" spans="1:5" ht="15" customHeight="1">
      <c r="A63" s="23" t="s">
        <v>38</v>
      </c>
      <c r="B63" s="85">
        <v>7875.33</v>
      </c>
      <c r="C63" s="85">
        <v>2824696.93</v>
      </c>
      <c r="D63" s="85">
        <v>0</v>
      </c>
      <c r="E63" s="85">
        <f>SUM(B63:D63)</f>
        <v>2832572.2600000002</v>
      </c>
    </row>
    <row r="64" spans="1:5" ht="15" customHeight="1">
      <c r="A64" s="23" t="s">
        <v>60</v>
      </c>
      <c r="B64" s="85">
        <f>+B41</f>
        <v>0</v>
      </c>
      <c r="C64" s="85">
        <f>+C41</f>
        <v>195036408</v>
      </c>
      <c r="D64" s="85">
        <f>+D41</f>
        <v>134259000</v>
      </c>
      <c r="E64" s="85">
        <f>SUM(B64:D64)</f>
        <v>329295408</v>
      </c>
    </row>
    <row r="65" spans="1:5" ht="15" customHeight="1">
      <c r="A65" s="2" t="s">
        <v>40</v>
      </c>
      <c r="B65" s="85"/>
      <c r="C65" s="85"/>
      <c r="D65" s="85"/>
      <c r="E65" s="85"/>
    </row>
    <row r="66" spans="1:5" ht="15" customHeight="1">
      <c r="A66" s="2" t="s">
        <v>41</v>
      </c>
      <c r="B66" s="85"/>
      <c r="C66" s="85"/>
      <c r="D66" s="85"/>
      <c r="E66" s="85"/>
    </row>
    <row r="67" spans="1:5" ht="15" customHeight="1">
      <c r="A67" s="2" t="s">
        <v>42</v>
      </c>
      <c r="B67" s="85"/>
      <c r="C67" s="85"/>
      <c r="D67" s="85"/>
      <c r="E67" s="85"/>
    </row>
    <row r="68" spans="2:5" ht="15" customHeight="1">
      <c r="B68" s="85"/>
      <c r="C68" s="85"/>
      <c r="D68" s="85"/>
      <c r="E68" s="85"/>
    </row>
    <row r="69" spans="1:5" ht="15" customHeight="1">
      <c r="A69" s="2" t="s">
        <v>35</v>
      </c>
      <c r="B69" s="85">
        <f>+SUM(B70:B74)</f>
        <v>73451478.16</v>
      </c>
      <c r="C69" s="85">
        <f>+SUM(C70:C74)</f>
        <v>120240138.02</v>
      </c>
      <c r="D69" s="85">
        <f>+SUM(D70:D74)</f>
        <v>138706500</v>
      </c>
      <c r="E69" s="85">
        <f>SUM(B69:D69)</f>
        <v>332398116.18</v>
      </c>
    </row>
    <row r="70" spans="1:5" ht="15" customHeight="1">
      <c r="A70" s="23" t="s">
        <v>43</v>
      </c>
      <c r="B70" s="85">
        <f>+B47</f>
        <v>71650000</v>
      </c>
      <c r="C70" s="85">
        <f>+C47</f>
        <v>120240138.02</v>
      </c>
      <c r="D70" s="85">
        <f>+D47</f>
        <v>138706500</v>
      </c>
      <c r="E70" s="85">
        <f>SUM(B70:D70)</f>
        <v>330596638.02</v>
      </c>
    </row>
    <row r="71" spans="1:5" ht="15" customHeight="1">
      <c r="A71" s="77" t="s">
        <v>28</v>
      </c>
      <c r="B71" s="85">
        <v>1801478.16</v>
      </c>
      <c r="C71" s="85">
        <v>0</v>
      </c>
      <c r="D71" s="85">
        <v>0</v>
      </c>
      <c r="E71" s="85">
        <f>SUM(B71:D71)</f>
        <v>1801478.16</v>
      </c>
    </row>
    <row r="72" spans="1:5" ht="15" customHeight="1">
      <c r="A72" s="2" t="s">
        <v>40</v>
      </c>
      <c r="B72" s="85"/>
      <c r="C72" s="85"/>
      <c r="D72" s="85"/>
      <c r="E72" s="85"/>
    </row>
    <row r="73" spans="1:5" ht="15" customHeight="1">
      <c r="A73" s="2" t="s">
        <v>41</v>
      </c>
      <c r="B73" s="85"/>
      <c r="C73" s="85"/>
      <c r="D73" s="85"/>
      <c r="E73" s="85"/>
    </row>
    <row r="74" spans="1:5" ht="15" customHeight="1">
      <c r="A74" s="2" t="s">
        <v>42</v>
      </c>
      <c r="B74" s="85"/>
      <c r="C74" s="85"/>
      <c r="D74" s="85"/>
      <c r="E74" s="85"/>
    </row>
    <row r="75" spans="1:5" ht="15" customHeight="1" thickBot="1">
      <c r="A75" s="16" t="s">
        <v>31</v>
      </c>
      <c r="B75" s="87">
        <f>B62+B69</f>
        <v>73459353.49</v>
      </c>
      <c r="C75" s="87">
        <f>C62+C69</f>
        <v>318101242.95</v>
      </c>
      <c r="D75" s="87">
        <f>D62+D69</f>
        <v>272965500</v>
      </c>
      <c r="E75" s="87">
        <f>E62+E69</f>
        <v>664526096.44</v>
      </c>
    </row>
    <row r="76" ht="15" customHeight="1" thickTop="1">
      <c r="A76" s="77" t="s">
        <v>74</v>
      </c>
    </row>
    <row r="79" spans="1:6" ht="15" customHeight="1">
      <c r="A79" s="98" t="s">
        <v>51</v>
      </c>
      <c r="B79" s="98"/>
      <c r="C79" s="98"/>
      <c r="D79" s="98"/>
      <c r="E79" s="98"/>
      <c r="F79" s="22"/>
    </row>
    <row r="80" spans="1:6" ht="15" customHeight="1">
      <c r="A80" s="98" t="s">
        <v>52</v>
      </c>
      <c r="B80" s="98"/>
      <c r="C80" s="98"/>
      <c r="D80" s="98"/>
      <c r="E80" s="98"/>
      <c r="F80" s="22"/>
    </row>
    <row r="81" spans="1:6" ht="15" customHeight="1">
      <c r="A81" s="98" t="s">
        <v>64</v>
      </c>
      <c r="B81" s="98"/>
      <c r="C81" s="98"/>
      <c r="D81" s="98"/>
      <c r="E81" s="98"/>
      <c r="F81" s="22"/>
    </row>
    <row r="82" spans="1:6" ht="15" customHeight="1">
      <c r="A82" s="50"/>
      <c r="B82" s="54"/>
      <c r="C82" s="54"/>
      <c r="D82" s="54"/>
      <c r="E82" s="54"/>
      <c r="F82" s="1"/>
    </row>
    <row r="83" spans="1:5" ht="15" customHeight="1" thickBot="1">
      <c r="A83" s="24" t="s">
        <v>37</v>
      </c>
      <c r="B83" s="10" t="s">
        <v>11</v>
      </c>
      <c r="C83" s="10" t="s">
        <v>12</v>
      </c>
      <c r="D83" s="10" t="s">
        <v>13</v>
      </c>
      <c r="E83" s="10" t="s">
        <v>44</v>
      </c>
    </row>
    <row r="84" spans="1:5" ht="15" customHeight="1">
      <c r="A84" s="50"/>
      <c r="B84" s="54"/>
      <c r="C84" s="54"/>
      <c r="D84" s="54"/>
      <c r="E84" s="54"/>
    </row>
    <row r="85" spans="1:5" ht="15" customHeight="1">
      <c r="A85" s="50" t="s">
        <v>54</v>
      </c>
      <c r="B85" s="54">
        <f>SUM(B86:B87)</f>
        <v>1411304577.34</v>
      </c>
      <c r="C85" s="54">
        <f aca="true" t="shared" si="1" ref="C85:D87">B99</f>
        <v>1427404123.85</v>
      </c>
      <c r="D85" s="54">
        <f t="shared" si="1"/>
        <v>1567636214.2399998</v>
      </c>
      <c r="E85" s="54">
        <f>B85</f>
        <v>1411304577.34</v>
      </c>
    </row>
    <row r="86" spans="1:5" ht="15" customHeight="1">
      <c r="A86" s="27" t="s">
        <v>61</v>
      </c>
      <c r="B86" s="22">
        <v>122473144.34</v>
      </c>
      <c r="C86" s="54">
        <f t="shared" si="1"/>
        <v>122465269.01</v>
      </c>
      <c r="D86" s="54">
        <f t="shared" si="1"/>
        <v>257937497.41999996</v>
      </c>
      <c r="E86" s="2">
        <f>B86</f>
        <v>122473144.34</v>
      </c>
    </row>
    <row r="87" spans="1:5" ht="15" customHeight="1">
      <c r="A87" s="27" t="s">
        <v>62</v>
      </c>
      <c r="B87" s="22">
        <v>1288831433</v>
      </c>
      <c r="C87" s="54">
        <f t="shared" si="1"/>
        <v>1304938854.84</v>
      </c>
      <c r="D87" s="54">
        <f t="shared" si="1"/>
        <v>1309698716.82</v>
      </c>
      <c r="E87" s="2">
        <f>B87</f>
        <v>1288831433</v>
      </c>
    </row>
    <row r="88" spans="1:5" ht="15" customHeight="1">
      <c r="A88" s="26" t="s">
        <v>55</v>
      </c>
      <c r="B88" s="3">
        <f>SUM(B89:B90)</f>
        <v>89558900</v>
      </c>
      <c r="C88" s="33">
        <f>SUM(C89:C90)</f>
        <v>458333333.34</v>
      </c>
      <c r="D88" s="33">
        <f>SUM(D89:D90)</f>
        <v>105000000</v>
      </c>
      <c r="E88" s="3">
        <f>SUM(E89:E90)</f>
        <v>652892233.3399999</v>
      </c>
    </row>
    <row r="89" spans="1:16" ht="15" customHeight="1">
      <c r="A89" s="27" t="s">
        <v>61</v>
      </c>
      <c r="B89" s="1">
        <v>0</v>
      </c>
      <c r="C89" s="1">
        <v>333333333.34</v>
      </c>
      <c r="D89" s="1">
        <v>0</v>
      </c>
      <c r="E89" s="1">
        <f>SUM(B89:D89)</f>
        <v>333333333.34</v>
      </c>
      <c r="G89" s="43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5" customHeight="1">
      <c r="A90" s="27" t="s">
        <v>62</v>
      </c>
      <c r="B90" s="62">
        <v>89558900</v>
      </c>
      <c r="C90" s="1">
        <v>125000000</v>
      </c>
      <c r="D90" s="1">
        <v>105000000</v>
      </c>
      <c r="E90" s="1">
        <f>SUM(B90:D90)</f>
        <v>319558900</v>
      </c>
      <c r="G90" s="46"/>
      <c r="H90" s="46"/>
      <c r="I90" s="46"/>
      <c r="J90" s="46"/>
      <c r="K90" s="46"/>
      <c r="L90" s="46"/>
      <c r="M90" s="46"/>
      <c r="N90" s="46"/>
      <c r="O90" s="46"/>
      <c r="P90" s="44"/>
    </row>
    <row r="91" spans="1:15" ht="15" customHeight="1">
      <c r="A91" s="26" t="s">
        <v>56</v>
      </c>
      <c r="B91" s="33">
        <f aca="true" t="shared" si="2" ref="B91:D93">+B85+B88</f>
        <v>1500863477.34</v>
      </c>
      <c r="C91" s="33">
        <f t="shared" si="2"/>
        <v>1885737457.1899998</v>
      </c>
      <c r="D91" s="33">
        <f t="shared" si="2"/>
        <v>1672636214.2399998</v>
      </c>
      <c r="E91" s="3">
        <f>E88+E85</f>
        <v>2064196810.6799998</v>
      </c>
      <c r="G91" s="45"/>
      <c r="M91" s="46"/>
      <c r="N91" s="46"/>
      <c r="O91" s="46"/>
    </row>
    <row r="92" spans="1:7" ht="15" customHeight="1">
      <c r="A92" s="27" t="s">
        <v>61</v>
      </c>
      <c r="B92" s="1">
        <f t="shared" si="2"/>
        <v>122473144.34</v>
      </c>
      <c r="C92" s="22">
        <f t="shared" si="2"/>
        <v>455798602.34999996</v>
      </c>
      <c r="D92" s="22">
        <f t="shared" si="2"/>
        <v>257937497.41999996</v>
      </c>
      <c r="E92" s="2">
        <f>E89+E86</f>
        <v>455806477.67999995</v>
      </c>
      <c r="G92" s="40"/>
    </row>
    <row r="93" spans="1:5" ht="15" customHeight="1">
      <c r="A93" s="27" t="s">
        <v>62</v>
      </c>
      <c r="B93" s="1">
        <f t="shared" si="2"/>
        <v>1378390333</v>
      </c>
      <c r="C93" s="22">
        <f t="shared" si="2"/>
        <v>1429938854.84</v>
      </c>
      <c r="D93" s="22">
        <f t="shared" si="2"/>
        <v>1414698716.82</v>
      </c>
      <c r="E93" s="2">
        <f>E90+E87</f>
        <v>1608390333</v>
      </c>
    </row>
    <row r="94" spans="1:6" ht="15" customHeight="1">
      <c r="A94" s="26" t="s">
        <v>57</v>
      </c>
      <c r="B94" s="70">
        <f>SUM(B95:B98)</f>
        <v>73459353.49</v>
      </c>
      <c r="C94" s="70">
        <f>SUM(C95:C98)</f>
        <v>318101242.95</v>
      </c>
      <c r="D94" s="70">
        <f>SUM(D95:D98)</f>
        <v>272965500</v>
      </c>
      <c r="E94" s="70">
        <f>SUM(B94:D94)</f>
        <v>664526096.44</v>
      </c>
      <c r="F94" s="55"/>
    </row>
    <row r="95" spans="1:5" ht="15" customHeight="1">
      <c r="A95" s="27" t="s">
        <v>61</v>
      </c>
      <c r="B95" s="64">
        <f>B62</f>
        <v>7875.33</v>
      </c>
      <c r="C95" s="64">
        <f>C62</f>
        <v>197861104.93</v>
      </c>
      <c r="D95" s="64">
        <f>D62</f>
        <v>134259000</v>
      </c>
      <c r="E95" s="64">
        <f>E62</f>
        <v>332127980.26</v>
      </c>
    </row>
    <row r="96" spans="1:5" s="48" customFormat="1" ht="15" customHeight="1">
      <c r="A96" s="63" t="s">
        <v>68</v>
      </c>
      <c r="B96" s="62"/>
      <c r="C96" s="62"/>
      <c r="D96" s="62"/>
      <c r="E96" s="62"/>
    </row>
    <row r="97" spans="1:5" s="48" customFormat="1" ht="15" customHeight="1">
      <c r="A97" s="63" t="s">
        <v>69</v>
      </c>
      <c r="B97" s="62"/>
      <c r="C97" s="62"/>
      <c r="D97" s="62"/>
      <c r="E97" s="62"/>
    </row>
    <row r="98" spans="1:5" ht="15" customHeight="1">
      <c r="A98" s="27" t="s">
        <v>62</v>
      </c>
      <c r="B98" s="1">
        <f>B69</f>
        <v>73451478.16</v>
      </c>
      <c r="C98" s="22">
        <f>C69</f>
        <v>120240138.02</v>
      </c>
      <c r="D98" s="22">
        <f>D69</f>
        <v>138706500</v>
      </c>
      <c r="E98" s="73">
        <f>SUM(B98:D98)</f>
        <v>332398116.18</v>
      </c>
    </row>
    <row r="99" spans="1:5" ht="15" customHeight="1">
      <c r="A99" s="26" t="s">
        <v>58</v>
      </c>
      <c r="B99" s="3">
        <f aca="true" t="shared" si="3" ref="B99:D100">+B91-B94</f>
        <v>1427404123.85</v>
      </c>
      <c r="C99" s="33">
        <f t="shared" si="3"/>
        <v>1567636214.2399998</v>
      </c>
      <c r="D99" s="33">
        <f t="shared" si="3"/>
        <v>1399670714.2399998</v>
      </c>
      <c r="E99" s="3">
        <f>E91-E94</f>
        <v>1399670714.2399998</v>
      </c>
    </row>
    <row r="100" spans="1:5" ht="15" customHeight="1">
      <c r="A100" s="27" t="s">
        <v>61</v>
      </c>
      <c r="B100" s="35">
        <f t="shared" si="3"/>
        <v>122465269.01</v>
      </c>
      <c r="C100" s="35">
        <f t="shared" si="3"/>
        <v>257937497.41999996</v>
      </c>
      <c r="D100" s="35">
        <f t="shared" si="3"/>
        <v>123678497.41999996</v>
      </c>
      <c r="E100" s="2">
        <f>E92-E95</f>
        <v>123678497.41999996</v>
      </c>
    </row>
    <row r="101" spans="1:5" ht="15" customHeight="1">
      <c r="A101" s="27" t="s">
        <v>62</v>
      </c>
      <c r="B101" s="35">
        <f>+B93-B98</f>
        <v>1304938854.84</v>
      </c>
      <c r="C101" s="35">
        <f>+C93-C98</f>
        <v>1309698716.82</v>
      </c>
      <c r="D101" s="35">
        <f>+D93-D98</f>
        <v>1275992216.82</v>
      </c>
      <c r="E101" s="2">
        <f>E93-E98</f>
        <v>1275992216.82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77" t="s">
        <v>74</v>
      </c>
    </row>
    <row r="104" spans="1:5" ht="18" customHeight="1">
      <c r="A104" s="101"/>
      <c r="B104" s="101"/>
      <c r="C104" s="101"/>
      <c r="D104" s="101"/>
      <c r="E104" s="101"/>
    </row>
    <row r="105" ht="15" customHeight="1">
      <c r="A105" s="89" t="s">
        <v>80</v>
      </c>
    </row>
    <row r="106" spans="1:6" ht="15" customHeight="1">
      <c r="A106" s="102" t="s">
        <v>81</v>
      </c>
      <c r="B106" s="102"/>
      <c r="C106" s="102"/>
      <c r="D106" s="102"/>
      <c r="E106" s="102"/>
      <c r="F106" s="102"/>
    </row>
    <row r="108" ht="15" customHeight="1">
      <c r="A108" s="103" t="s">
        <v>85</v>
      </c>
    </row>
  </sheetData>
  <sheetProtection/>
  <mergeCells count="15">
    <mergeCell ref="A104:E104"/>
    <mergeCell ref="A106:F106"/>
    <mergeCell ref="A81:E81"/>
    <mergeCell ref="A79:E79"/>
    <mergeCell ref="A80:E80"/>
    <mergeCell ref="A56:E56"/>
    <mergeCell ref="A57:E57"/>
    <mergeCell ref="A58:E58"/>
    <mergeCell ref="A8:F8"/>
    <mergeCell ref="A1:F1"/>
    <mergeCell ref="A9:F9"/>
    <mergeCell ref="A34:E34"/>
    <mergeCell ref="A35:E35"/>
    <mergeCell ref="A36:E36"/>
    <mergeCell ref="B2:E2"/>
  </mergeCells>
  <printOptions horizontalCentered="1" verticalCentered="1"/>
  <pageMargins left="0.11811023622047245" right="0" top="0" bottom="0" header="0" footer="0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="70" zoomScaleNormal="70" zoomScalePageLayoutView="0" workbookViewId="0" topLeftCell="A34">
      <selection activeCell="E48" sqref="E48"/>
    </sheetView>
  </sheetViews>
  <sheetFormatPr defaultColWidth="11.57421875" defaultRowHeight="15"/>
  <cols>
    <col min="1" max="1" width="54.28125" style="2" customWidth="1"/>
    <col min="2" max="2" width="19.57421875" style="2" customWidth="1"/>
    <col min="3" max="3" width="20.7109375" style="2" customWidth="1"/>
    <col min="4" max="4" width="19.7109375" style="2" customWidth="1"/>
    <col min="5" max="5" width="22.28125" style="2" customWidth="1"/>
    <col min="6" max="6" width="18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100" t="s">
        <v>71</v>
      </c>
      <c r="C2" s="100"/>
      <c r="D2" s="100"/>
      <c r="E2" s="100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75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0" ht="15" customHeight="1"/>
    <row r="11" spans="1:6" ht="15" customHeight="1" thickBot="1">
      <c r="A11" s="10" t="s">
        <v>9</v>
      </c>
      <c r="B11" s="10" t="s">
        <v>10</v>
      </c>
      <c r="C11" s="30" t="s">
        <v>14</v>
      </c>
      <c r="D11" s="30" t="s">
        <v>15</v>
      </c>
      <c r="E11" s="30" t="s">
        <v>16</v>
      </c>
      <c r="F11" s="30" t="s">
        <v>45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85">
        <v>10</v>
      </c>
      <c r="D14" s="85">
        <v>50</v>
      </c>
      <c r="E14" s="85">
        <v>76</v>
      </c>
      <c r="F14" s="86">
        <f>SUM(C14:E14)</f>
        <v>136</v>
      </c>
    </row>
    <row r="15" spans="1:6" ht="15" customHeight="1">
      <c r="A15" s="13" t="s">
        <v>27</v>
      </c>
      <c r="B15" s="2" t="s">
        <v>26</v>
      </c>
      <c r="C15" s="85">
        <v>53</v>
      </c>
      <c r="D15" s="85">
        <v>0</v>
      </c>
      <c r="E15" s="85">
        <v>0</v>
      </c>
      <c r="F15" s="86">
        <f>SUM(C15:E15)</f>
        <v>53</v>
      </c>
    </row>
    <row r="16" spans="1:6" ht="15" customHeight="1">
      <c r="A16" s="12" t="s">
        <v>28</v>
      </c>
      <c r="C16" s="85"/>
      <c r="D16" s="85"/>
      <c r="E16" s="85"/>
      <c r="F16" s="86"/>
    </row>
    <row r="17" spans="1:6" ht="15" customHeight="1">
      <c r="A17" s="13" t="s">
        <v>25</v>
      </c>
      <c r="C17" s="85"/>
      <c r="D17" s="85"/>
      <c r="E17" s="85"/>
      <c r="F17" s="86"/>
    </row>
    <row r="18" spans="1:6" s="35" customFormat="1" ht="15" customHeight="1">
      <c r="A18" s="13"/>
      <c r="B18" s="40" t="s">
        <v>29</v>
      </c>
      <c r="C18" s="85"/>
      <c r="D18" s="85"/>
      <c r="E18" s="85"/>
      <c r="F18" s="86"/>
    </row>
    <row r="19" spans="1:6" s="35" customFormat="1" ht="15" customHeight="1">
      <c r="A19" s="41" t="s">
        <v>66</v>
      </c>
      <c r="B19" s="35" t="s">
        <v>26</v>
      </c>
      <c r="C19" s="85">
        <v>0</v>
      </c>
      <c r="D19" s="85">
        <v>0</v>
      </c>
      <c r="E19" s="85">
        <v>0</v>
      </c>
      <c r="F19" s="86">
        <f>SUM(C19:E19)</f>
        <v>0</v>
      </c>
    </row>
    <row r="20" spans="1:6" ht="15" customHeight="1">
      <c r="A20" s="41" t="s">
        <v>67</v>
      </c>
      <c r="B20" s="40" t="s">
        <v>26</v>
      </c>
      <c r="C20" s="85">
        <v>0</v>
      </c>
      <c r="D20" s="85">
        <v>0</v>
      </c>
      <c r="E20" s="85">
        <v>175</v>
      </c>
      <c r="F20" s="86">
        <f>SUM(C20:E20)</f>
        <v>175</v>
      </c>
    </row>
    <row r="21" spans="1:6" ht="15" customHeight="1">
      <c r="A21" s="13"/>
      <c r="C21" s="85"/>
      <c r="D21" s="85"/>
      <c r="E21" s="85"/>
      <c r="F21" s="86"/>
    </row>
    <row r="22" spans="1:6" ht="15" customHeight="1">
      <c r="A22" s="13" t="s">
        <v>27</v>
      </c>
      <c r="C22" s="85"/>
      <c r="D22" s="85"/>
      <c r="E22" s="85"/>
      <c r="F22" s="86"/>
    </row>
    <row r="23" spans="1:6" ht="15" customHeight="1">
      <c r="A23" s="13"/>
      <c r="B23" s="2" t="s">
        <v>26</v>
      </c>
      <c r="C23" s="85"/>
      <c r="D23" s="85"/>
      <c r="E23" s="85"/>
      <c r="F23" s="86">
        <f>SUM(C23:E23)</f>
        <v>0</v>
      </c>
    </row>
    <row r="24" spans="1:6" ht="15" customHeight="1">
      <c r="A24" s="13"/>
      <c r="B24" s="2" t="s">
        <v>29</v>
      </c>
      <c r="C24" s="85"/>
      <c r="D24" s="85"/>
      <c r="E24" s="85"/>
      <c r="F24" s="86">
        <f>SUM(C24:E24)</f>
        <v>0</v>
      </c>
    </row>
    <row r="25" spans="1:6" ht="15" customHeight="1">
      <c r="A25" s="69" t="s">
        <v>30</v>
      </c>
      <c r="C25" s="85">
        <f>SUM(C26:C27)</f>
        <v>0</v>
      </c>
      <c r="D25" s="85">
        <f>SUM(D26:D27)</f>
        <v>0</v>
      </c>
      <c r="E25" s="85">
        <f>SUM(E26:E27)</f>
        <v>0</v>
      </c>
      <c r="F25" s="85">
        <f>SUM(F26:F27)</f>
        <v>0</v>
      </c>
    </row>
    <row r="26" spans="1:6" ht="15" customHeight="1">
      <c r="A26" s="13" t="s">
        <v>25</v>
      </c>
      <c r="B26" s="2" t="s">
        <v>26</v>
      </c>
      <c r="C26" s="85"/>
      <c r="D26" s="85"/>
      <c r="E26" s="85"/>
      <c r="F26" s="86">
        <f>SUM(C26:E26)</f>
        <v>0</v>
      </c>
    </row>
    <row r="27" spans="1:6" ht="15" customHeight="1">
      <c r="A27" s="13" t="s">
        <v>27</v>
      </c>
      <c r="B27" s="2" t="s">
        <v>26</v>
      </c>
      <c r="C27" s="85"/>
      <c r="D27" s="85"/>
      <c r="E27" s="85"/>
      <c r="F27" s="86">
        <f>SUM(C27:E27)</f>
        <v>0</v>
      </c>
    </row>
    <row r="28" spans="3:6" ht="15" customHeight="1">
      <c r="C28" s="85"/>
      <c r="D28" s="85"/>
      <c r="E28" s="85"/>
      <c r="F28" s="85"/>
    </row>
    <row r="29" spans="1:7" ht="15" customHeight="1" thickBot="1">
      <c r="A29" s="42" t="s">
        <v>31</v>
      </c>
      <c r="B29" s="42"/>
      <c r="C29" s="90">
        <f>C14+C15+C19+C23+C26+C27</f>
        <v>63</v>
      </c>
      <c r="D29" s="90">
        <f>D14+D15+D19+D23+D26+D27</f>
        <v>50</v>
      </c>
      <c r="E29" s="90">
        <f>E14+E15+E19+E23+E26+E27</f>
        <v>76</v>
      </c>
      <c r="F29" s="90">
        <f>F14+F15+F19+F23+F26+F27</f>
        <v>189</v>
      </c>
      <c r="G29" s="55" t="s">
        <v>72</v>
      </c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2" ht="15" customHeight="1"/>
    <row r="33" ht="15" customHeight="1"/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30" t="s">
        <v>14</v>
      </c>
      <c r="C38" s="30" t="s">
        <v>15</v>
      </c>
      <c r="D38" s="30" t="s">
        <v>16</v>
      </c>
      <c r="E38" s="30" t="s">
        <v>45</v>
      </c>
    </row>
    <row r="39" ht="15" customHeight="1"/>
    <row r="40" spans="1:5" ht="15" customHeight="1">
      <c r="A40" s="2" t="s">
        <v>34</v>
      </c>
      <c r="B40" s="85">
        <f>+SUM(B41:B44)</f>
        <v>21200000</v>
      </c>
      <c r="C40" s="85">
        <f>+SUM(C41:C44)</f>
        <v>152270000</v>
      </c>
      <c r="D40" s="85">
        <f>+SUM(D41:D44)</f>
        <v>221157467.96</v>
      </c>
      <c r="E40" s="85">
        <f>SUM(E41:E44)</f>
        <v>394627467.96</v>
      </c>
    </row>
    <row r="41" spans="1:5" ht="15" customHeight="1">
      <c r="A41" s="13" t="s">
        <v>24</v>
      </c>
      <c r="B41" s="85">
        <v>21200000</v>
      </c>
      <c r="C41" s="85">
        <v>152270000</v>
      </c>
      <c r="D41" s="85">
        <v>215550000</v>
      </c>
      <c r="E41" s="86">
        <f>SUM(B41:D41)</f>
        <v>389020000</v>
      </c>
    </row>
    <row r="42" spans="1:5" ht="15" customHeight="1">
      <c r="A42" s="13" t="s">
        <v>28</v>
      </c>
      <c r="B42" s="85">
        <v>0</v>
      </c>
      <c r="C42" s="85">
        <v>0</v>
      </c>
      <c r="D42" s="85">
        <v>5607467.96</v>
      </c>
      <c r="E42" s="86">
        <f>SUM(B42:D42)</f>
        <v>5607467.96</v>
      </c>
    </row>
    <row r="43" spans="1:5" ht="15" customHeight="1">
      <c r="A43" s="13" t="s">
        <v>30</v>
      </c>
      <c r="B43" s="85">
        <v>0</v>
      </c>
      <c r="C43" s="85">
        <v>0</v>
      </c>
      <c r="D43" s="85">
        <v>0</v>
      </c>
      <c r="E43" s="86">
        <f>SUM(B43:D43)</f>
        <v>0</v>
      </c>
    </row>
    <row r="44" spans="1:5" ht="15" customHeight="1">
      <c r="A44" s="13"/>
      <c r="B44" s="85"/>
      <c r="C44" s="85"/>
      <c r="D44" s="85"/>
      <c r="E44" s="86"/>
    </row>
    <row r="45" spans="1:5" ht="15" customHeight="1">
      <c r="A45" s="12"/>
      <c r="B45" s="85"/>
      <c r="C45" s="85"/>
      <c r="D45" s="85"/>
      <c r="E45" s="85"/>
    </row>
    <row r="46" spans="1:5" ht="15" customHeight="1">
      <c r="A46" s="2" t="s">
        <v>35</v>
      </c>
      <c r="B46" s="85">
        <f>+SUM(B47:B50)</f>
        <v>138966000</v>
      </c>
      <c r="C46" s="85">
        <f>+SUM(C47:C50)</f>
        <v>0</v>
      </c>
      <c r="D46" s="85">
        <f>+SUM(D47:D50)</f>
        <v>2542089</v>
      </c>
      <c r="E46" s="85">
        <f>SUM(E47:E50)</f>
        <v>141508089</v>
      </c>
    </row>
    <row r="47" spans="1:5" ht="15" customHeight="1">
      <c r="A47" s="13" t="s">
        <v>24</v>
      </c>
      <c r="B47" s="85">
        <v>138966000</v>
      </c>
      <c r="C47" s="85">
        <v>0</v>
      </c>
      <c r="D47" s="85">
        <v>1302089</v>
      </c>
      <c r="E47" s="86">
        <f>SUM(B47:D47)</f>
        <v>140268089</v>
      </c>
    </row>
    <row r="48" spans="1:5" ht="15" customHeight="1">
      <c r="A48" s="13" t="s">
        <v>28</v>
      </c>
      <c r="B48" s="85">
        <v>0</v>
      </c>
      <c r="C48" s="85">
        <v>0</v>
      </c>
      <c r="D48" s="85">
        <v>1240000</v>
      </c>
      <c r="E48" s="86">
        <f>SUM(B48:D48)</f>
        <v>1240000</v>
      </c>
    </row>
    <row r="49" spans="1:5" ht="15" customHeight="1">
      <c r="A49" s="13" t="s">
        <v>30</v>
      </c>
      <c r="B49" s="85">
        <v>0</v>
      </c>
      <c r="C49" s="85">
        <v>0</v>
      </c>
      <c r="D49" s="85">
        <v>0</v>
      </c>
      <c r="E49" s="86">
        <f>SUM(B49:D49)</f>
        <v>0</v>
      </c>
    </row>
    <row r="50" spans="1:5" ht="15" customHeight="1">
      <c r="A50" s="13"/>
      <c r="B50" s="85"/>
      <c r="C50" s="85"/>
      <c r="D50" s="85"/>
      <c r="E50" s="86"/>
    </row>
    <row r="51" spans="2:5" ht="15" customHeight="1">
      <c r="B51" s="85"/>
      <c r="C51" s="85"/>
      <c r="D51" s="85"/>
      <c r="E51" s="85"/>
    </row>
    <row r="52" spans="1:5" ht="15" customHeight="1" thickBot="1">
      <c r="A52" s="42" t="s">
        <v>31</v>
      </c>
      <c r="B52" s="87">
        <f>B40+B46</f>
        <v>160166000</v>
      </c>
      <c r="C52" s="87">
        <f>C40+C46</f>
        <v>152270000</v>
      </c>
      <c r="D52" s="87">
        <f>D40+D46</f>
        <v>223699556.96</v>
      </c>
      <c r="E52" s="87">
        <f>E40+E46</f>
        <v>536135556.96</v>
      </c>
    </row>
    <row r="53" ht="15" customHeight="1" thickTop="1">
      <c r="A53" s="77" t="s">
        <v>74</v>
      </c>
    </row>
    <row r="54" ht="15" customHeight="1"/>
    <row r="55" ht="15" customHeight="1"/>
    <row r="56" spans="1:5" ht="15" customHeight="1">
      <c r="A56" s="98" t="s">
        <v>36</v>
      </c>
      <c r="B56" s="98"/>
      <c r="C56" s="98"/>
      <c r="D56" s="98"/>
      <c r="E56" s="98"/>
    </row>
    <row r="57" spans="1:5" ht="15" customHeight="1">
      <c r="A57" s="98" t="s">
        <v>33</v>
      </c>
      <c r="B57" s="98"/>
      <c r="C57" s="98"/>
      <c r="D57" s="98"/>
      <c r="E57" s="98"/>
    </row>
    <row r="58" spans="1:14" ht="15" customHeight="1">
      <c r="A58" s="98" t="s">
        <v>64</v>
      </c>
      <c r="B58" s="98"/>
      <c r="C58" s="98"/>
      <c r="D58" s="98"/>
      <c r="E58" s="9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37</v>
      </c>
      <c r="B60" s="30" t="s">
        <v>14</v>
      </c>
      <c r="C60" s="30" t="s">
        <v>15</v>
      </c>
      <c r="D60" s="30" t="s">
        <v>16</v>
      </c>
      <c r="E60" s="30" t="s">
        <v>45</v>
      </c>
    </row>
    <row r="61" ht="15" customHeight="1"/>
    <row r="62" spans="1:6" ht="15" customHeight="1">
      <c r="A62" s="2" t="s">
        <v>34</v>
      </c>
      <c r="B62" s="88">
        <f>+SUM(B63:B64)</f>
        <v>21200000</v>
      </c>
      <c r="C62" s="88">
        <f>+SUM(C63:C64)</f>
        <v>152270000</v>
      </c>
      <c r="D62" s="88">
        <f>+SUM(D63:D64)</f>
        <v>221157467.96</v>
      </c>
      <c r="E62" s="88">
        <f>+SUM(E63:E64)</f>
        <v>394627467.96</v>
      </c>
      <c r="F62" s="55"/>
    </row>
    <row r="63" spans="1:5" ht="15" customHeight="1">
      <c r="A63" s="13" t="s">
        <v>38</v>
      </c>
      <c r="B63" s="88">
        <v>0</v>
      </c>
      <c r="C63" s="88">
        <v>0</v>
      </c>
      <c r="D63" s="88">
        <v>5607467.96</v>
      </c>
      <c r="E63" s="88">
        <f>SUM(B63:D63)</f>
        <v>5607467.96</v>
      </c>
    </row>
    <row r="64" spans="1:6" ht="15" customHeight="1">
      <c r="A64" s="13" t="s">
        <v>60</v>
      </c>
      <c r="B64" s="88">
        <v>21200000</v>
      </c>
      <c r="C64" s="88">
        <v>152270000</v>
      </c>
      <c r="D64" s="88">
        <v>215550000</v>
      </c>
      <c r="E64" s="88">
        <f>SUM(B64:D64)</f>
        <v>389020000</v>
      </c>
      <c r="F64" s="55"/>
    </row>
    <row r="65" spans="1:5" ht="15" customHeight="1">
      <c r="A65" s="96" t="s">
        <v>40</v>
      </c>
      <c r="B65" s="85"/>
      <c r="C65" s="85"/>
      <c r="D65" s="85"/>
      <c r="E65" s="85">
        <f>SUM(B65:D65)</f>
        <v>0</v>
      </c>
    </row>
    <row r="66" spans="1:5" ht="15" customHeight="1">
      <c r="A66" s="2" t="s">
        <v>41</v>
      </c>
      <c r="B66" s="85"/>
      <c r="C66" s="85"/>
      <c r="D66" s="85"/>
      <c r="E66" s="85"/>
    </row>
    <row r="67" spans="1:5" ht="15" customHeight="1">
      <c r="A67" s="2" t="s">
        <v>42</v>
      </c>
      <c r="B67" s="85"/>
      <c r="C67" s="85"/>
      <c r="D67" s="85"/>
      <c r="E67" s="85"/>
    </row>
    <row r="68" spans="2:5" ht="15" customHeight="1">
      <c r="B68" s="85"/>
      <c r="C68" s="85"/>
      <c r="D68" s="85"/>
      <c r="E68" s="85"/>
    </row>
    <row r="69" spans="1:5" ht="15" customHeight="1">
      <c r="A69" s="2" t="s">
        <v>35</v>
      </c>
      <c r="B69" s="85">
        <f>+SUM(B70:B74)</f>
        <v>138966000</v>
      </c>
      <c r="C69" s="85">
        <f>+SUM(C70:C74)</f>
        <v>0</v>
      </c>
      <c r="D69" s="85">
        <f>+SUM(D70:D74)</f>
        <v>2542089</v>
      </c>
      <c r="E69" s="85">
        <f>SUM(B69:D69)</f>
        <v>141508089</v>
      </c>
    </row>
    <row r="70" spans="1:5" ht="15" customHeight="1">
      <c r="A70" s="13" t="s">
        <v>43</v>
      </c>
      <c r="B70" s="85">
        <v>138966000</v>
      </c>
      <c r="C70" s="85">
        <v>0</v>
      </c>
      <c r="D70" s="85">
        <v>1302089</v>
      </c>
      <c r="E70" s="85">
        <f>SUM(B70:D70)</f>
        <v>140268089</v>
      </c>
    </row>
    <row r="71" spans="1:5" ht="15" customHeight="1">
      <c r="A71" s="51" t="s">
        <v>28</v>
      </c>
      <c r="B71" s="85"/>
      <c r="C71" s="85"/>
      <c r="D71" s="85">
        <v>1240000</v>
      </c>
      <c r="E71" s="85"/>
    </row>
    <row r="72" spans="1:5" ht="15" customHeight="1">
      <c r="A72" s="2" t="s">
        <v>40</v>
      </c>
      <c r="B72" s="85"/>
      <c r="C72" s="85"/>
      <c r="D72" s="85"/>
      <c r="E72" s="85"/>
    </row>
    <row r="73" spans="1:5" ht="15" customHeight="1">
      <c r="A73" s="2" t="s">
        <v>41</v>
      </c>
      <c r="B73" s="85"/>
      <c r="C73" s="85"/>
      <c r="D73" s="85"/>
      <c r="E73" s="85"/>
    </row>
    <row r="74" spans="1:5" ht="15" customHeight="1">
      <c r="A74" s="2" t="s">
        <v>42</v>
      </c>
      <c r="B74" s="85"/>
      <c r="C74" s="85"/>
      <c r="D74" s="85"/>
      <c r="E74" s="85"/>
    </row>
    <row r="75" spans="1:5" ht="15" customHeight="1" thickBot="1">
      <c r="A75" s="42" t="s">
        <v>31</v>
      </c>
      <c r="B75" s="87">
        <f>B62+B69</f>
        <v>160166000</v>
      </c>
      <c r="C75" s="87">
        <f>C62+C69</f>
        <v>152270000</v>
      </c>
      <c r="D75" s="87">
        <f>D62+D69</f>
        <v>223699556.96</v>
      </c>
      <c r="E75" s="87">
        <f>E62+E69</f>
        <v>536135556.96</v>
      </c>
    </row>
    <row r="76" ht="15" customHeight="1" thickTop="1">
      <c r="A76" s="77" t="s">
        <v>74</v>
      </c>
    </row>
    <row r="77" ht="15" customHeight="1"/>
    <row r="78" ht="15" customHeight="1"/>
    <row r="79" spans="1:5" ht="15" customHeight="1">
      <c r="A79" s="98" t="s">
        <v>51</v>
      </c>
      <c r="B79" s="98"/>
      <c r="C79" s="98"/>
      <c r="D79" s="98"/>
      <c r="E79" s="98"/>
    </row>
    <row r="80" spans="1:5" ht="15" customHeight="1">
      <c r="A80" s="98" t="s">
        <v>52</v>
      </c>
      <c r="B80" s="98"/>
      <c r="C80" s="98"/>
      <c r="D80" s="98"/>
      <c r="E80" s="98"/>
    </row>
    <row r="81" spans="1:5" ht="15" customHeight="1">
      <c r="A81" s="98" t="s">
        <v>64</v>
      </c>
      <c r="B81" s="98"/>
      <c r="C81" s="98"/>
      <c r="D81" s="98"/>
      <c r="E81" s="98"/>
    </row>
    <row r="82" spans="1:5" ht="15" customHeight="1">
      <c r="A82" s="50"/>
      <c r="B82" s="54"/>
      <c r="C82" s="54"/>
      <c r="D82" s="54"/>
      <c r="E82" s="54"/>
    </row>
    <row r="83" spans="1:5" ht="15" customHeight="1" thickBot="1">
      <c r="A83" s="24" t="s">
        <v>37</v>
      </c>
      <c r="B83" s="30" t="s">
        <v>14</v>
      </c>
      <c r="C83" s="30" t="s">
        <v>15</v>
      </c>
      <c r="D83" s="30" t="s">
        <v>16</v>
      </c>
      <c r="E83" s="30" t="s">
        <v>45</v>
      </c>
    </row>
    <row r="84" spans="1:5" ht="15" customHeight="1">
      <c r="A84" s="50"/>
      <c r="B84" s="54"/>
      <c r="C84" s="54"/>
      <c r="D84" s="54"/>
      <c r="E84" s="54"/>
    </row>
    <row r="85" spans="1:5" ht="15" customHeight="1">
      <c r="A85" s="50" t="s">
        <v>54</v>
      </c>
      <c r="B85" s="54">
        <f>+'I Trimestre'!E99</f>
        <v>1399670714.2399998</v>
      </c>
      <c r="C85" s="54">
        <f>+B99</f>
        <v>1670838047.5799997</v>
      </c>
      <c r="D85" s="54">
        <f>+C99</f>
        <v>1625668047.5799997</v>
      </c>
      <c r="E85" s="54">
        <f>B85</f>
        <v>1399670714.2399998</v>
      </c>
    </row>
    <row r="86" spans="1:9" ht="15" customHeight="1">
      <c r="A86" s="27" t="s">
        <v>61</v>
      </c>
      <c r="B86" s="72">
        <f>'I Trimestre'!D100</f>
        <v>123678497.41999996</v>
      </c>
      <c r="C86" s="60">
        <f>B100</f>
        <v>435811830.75999993</v>
      </c>
      <c r="D86" s="60">
        <f>C100</f>
        <v>283541830.75999993</v>
      </c>
      <c r="E86" s="2">
        <f>B86</f>
        <v>123678497.41999996</v>
      </c>
      <c r="F86" s="55"/>
      <c r="I86" s="59"/>
    </row>
    <row r="87" spans="1:9" ht="15" customHeight="1">
      <c r="A87" s="27" t="s">
        <v>62</v>
      </c>
      <c r="B87" s="72">
        <f>'I Trimestre'!E101</f>
        <v>1275992216.82</v>
      </c>
      <c r="C87" s="60">
        <f>B101</f>
        <v>1235026216.82</v>
      </c>
      <c r="D87" s="60">
        <f>C101</f>
        <v>1342126216.82</v>
      </c>
      <c r="E87" s="2">
        <f>B87</f>
        <v>1275992216.82</v>
      </c>
      <c r="F87" s="55"/>
      <c r="I87" s="59"/>
    </row>
    <row r="88" spans="1:5" ht="15" customHeight="1">
      <c r="A88" s="26" t="s">
        <v>55</v>
      </c>
      <c r="B88" s="33">
        <f>SUM(B89:B90)</f>
        <v>431333333.34</v>
      </c>
      <c r="C88" s="3">
        <f>SUM(C89:C90)</f>
        <v>107100000</v>
      </c>
      <c r="D88" s="3">
        <f>SUM(D89:D90)</f>
        <v>301928533.64</v>
      </c>
      <c r="E88" s="3">
        <f>SUM(E89:E90)</f>
        <v>840361866.98</v>
      </c>
    </row>
    <row r="89" spans="1:5" ht="15" customHeight="1">
      <c r="A89" s="27" t="s">
        <v>61</v>
      </c>
      <c r="B89" s="1">
        <v>333333333.34</v>
      </c>
      <c r="C89" s="2">
        <v>0</v>
      </c>
      <c r="D89" s="1">
        <v>166666666.68</v>
      </c>
      <c r="E89" s="1">
        <f>SUM(B89:D89)</f>
        <v>500000000.02</v>
      </c>
    </row>
    <row r="90" spans="1:5" ht="15" customHeight="1">
      <c r="A90" s="27" t="s">
        <v>62</v>
      </c>
      <c r="B90" s="1">
        <v>98000000</v>
      </c>
      <c r="C90" s="2">
        <v>107100000</v>
      </c>
      <c r="D90" s="1">
        <v>135261866.96</v>
      </c>
      <c r="E90" s="1">
        <f>SUM(B90:D90)</f>
        <v>340361866.96000004</v>
      </c>
    </row>
    <row r="91" spans="1:5" ht="15" customHeight="1">
      <c r="A91" s="26" t="s">
        <v>56</v>
      </c>
      <c r="B91" s="33">
        <f aca="true" t="shared" si="0" ref="B91:D93">+B85+B88</f>
        <v>1831004047.5799997</v>
      </c>
      <c r="C91" s="3">
        <f t="shared" si="0"/>
        <v>1777938047.5799997</v>
      </c>
      <c r="D91" s="3">
        <f t="shared" si="0"/>
        <v>1927596581.2199998</v>
      </c>
      <c r="E91" s="3">
        <f>E88+E85</f>
        <v>2240032581.22</v>
      </c>
    </row>
    <row r="92" spans="1:5" ht="15" customHeight="1">
      <c r="A92" s="27" t="s">
        <v>61</v>
      </c>
      <c r="B92" s="1">
        <f t="shared" si="0"/>
        <v>457011830.75999993</v>
      </c>
      <c r="C92" s="1">
        <f t="shared" si="0"/>
        <v>435811830.75999993</v>
      </c>
      <c r="D92" s="1">
        <f t="shared" si="0"/>
        <v>450208497.43999994</v>
      </c>
      <c r="E92" s="1">
        <f>E89+E86</f>
        <v>623678497.4399999</v>
      </c>
    </row>
    <row r="93" spans="1:5" ht="15" customHeight="1">
      <c r="A93" s="27" t="s">
        <v>62</v>
      </c>
      <c r="B93" s="22">
        <f t="shared" si="0"/>
        <v>1373992216.82</v>
      </c>
      <c r="C93" s="1">
        <f t="shared" si="0"/>
        <v>1342126216.82</v>
      </c>
      <c r="D93" s="1">
        <f t="shared" si="0"/>
        <v>1477388083.78</v>
      </c>
      <c r="E93" s="1">
        <f>E90+E87</f>
        <v>1616354083.78</v>
      </c>
    </row>
    <row r="94" spans="1:6" ht="15" customHeight="1">
      <c r="A94" s="26" t="s">
        <v>57</v>
      </c>
      <c r="B94" s="70">
        <f>SUM(B95:B98)</f>
        <v>160166000</v>
      </c>
      <c r="C94" s="70">
        <f>SUM(C95:C98)</f>
        <v>152270000</v>
      </c>
      <c r="D94" s="70">
        <f>SUM(D95:D98)</f>
        <v>223699556.96</v>
      </c>
      <c r="E94" s="3">
        <f>SUM(B94:D94)</f>
        <v>536135556.96000004</v>
      </c>
      <c r="F94" s="55"/>
    </row>
    <row r="95" spans="1:5" ht="15" customHeight="1">
      <c r="A95" s="27" t="s">
        <v>61</v>
      </c>
      <c r="B95" s="1">
        <f>+B62</f>
        <v>21200000</v>
      </c>
      <c r="C95" s="22">
        <f>+C62</f>
        <v>152270000</v>
      </c>
      <c r="D95" s="22">
        <f>+D62</f>
        <v>221157467.96</v>
      </c>
      <c r="E95" s="22">
        <f>+E62</f>
        <v>394627467.96</v>
      </c>
    </row>
    <row r="96" spans="1:5" s="45" customFormat="1" ht="15" customHeight="1">
      <c r="A96" s="47" t="s">
        <v>68</v>
      </c>
      <c r="B96" s="22"/>
      <c r="C96" s="22"/>
      <c r="D96" s="22"/>
      <c r="E96" s="22">
        <f>SUM(B96:D96)</f>
        <v>0</v>
      </c>
    </row>
    <row r="97" spans="1:5" s="45" customFormat="1" ht="15" customHeight="1">
      <c r="A97" s="47" t="s">
        <v>69</v>
      </c>
      <c r="B97" s="22"/>
      <c r="C97" s="22"/>
      <c r="D97" s="22"/>
      <c r="E97" s="22">
        <f>SUM(B97:D97)</f>
        <v>0</v>
      </c>
    </row>
    <row r="98" spans="1:6" ht="15" customHeight="1">
      <c r="A98" s="27" t="s">
        <v>62</v>
      </c>
      <c r="B98" s="72">
        <f>B69</f>
        <v>138966000</v>
      </c>
      <c r="C98" s="72">
        <f>C69</f>
        <v>0</v>
      </c>
      <c r="D98" s="72">
        <f>D69</f>
        <v>2542089</v>
      </c>
      <c r="E98" s="72">
        <f>SUM(B98:D98)</f>
        <v>141508089</v>
      </c>
      <c r="F98" s="55"/>
    </row>
    <row r="99" spans="1:5" ht="15" customHeight="1">
      <c r="A99" s="26" t="s">
        <v>58</v>
      </c>
      <c r="B99" s="33">
        <f aca="true" t="shared" si="1" ref="B99:D100">+B91-B94</f>
        <v>1670838047.5799997</v>
      </c>
      <c r="C99" s="3">
        <f t="shared" si="1"/>
        <v>1625668047.5799997</v>
      </c>
      <c r="D99" s="3">
        <f t="shared" si="1"/>
        <v>1703897024.2599998</v>
      </c>
      <c r="E99" s="3">
        <f>E91-E94</f>
        <v>1703897024.2599998</v>
      </c>
    </row>
    <row r="100" spans="1:5" ht="15" customHeight="1">
      <c r="A100" s="27" t="s">
        <v>61</v>
      </c>
      <c r="B100" s="1">
        <f t="shared" si="1"/>
        <v>435811830.75999993</v>
      </c>
      <c r="C100" s="45">
        <f t="shared" si="1"/>
        <v>283541830.75999993</v>
      </c>
      <c r="D100" s="2">
        <f t="shared" si="1"/>
        <v>229051029.47999993</v>
      </c>
      <c r="E100" s="2">
        <f>E92-E95</f>
        <v>229051029.47999996</v>
      </c>
    </row>
    <row r="101" spans="1:5" ht="15" customHeight="1">
      <c r="A101" s="27" t="s">
        <v>62</v>
      </c>
      <c r="B101" s="1">
        <f>+B93-B98</f>
        <v>1235026216.82</v>
      </c>
      <c r="C101" s="1">
        <f>+C93-C98</f>
        <v>1342126216.82</v>
      </c>
      <c r="D101" s="2">
        <f>+D93-D98</f>
        <v>1474845994.78</v>
      </c>
      <c r="E101" s="2">
        <f>E93-E98</f>
        <v>1474845994.78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77" t="s">
        <v>74</v>
      </c>
    </row>
    <row r="104" ht="15" customHeight="1"/>
    <row r="105" ht="15" customHeight="1"/>
    <row r="106" ht="15" customHeight="1">
      <c r="A106" s="103" t="s">
        <v>85</v>
      </c>
    </row>
  </sheetData>
  <sheetProtection/>
  <mergeCells count="13">
    <mergeCell ref="A58:E58"/>
    <mergeCell ref="A81:E81"/>
    <mergeCell ref="A79:E79"/>
    <mergeCell ref="A80:E80"/>
    <mergeCell ref="A56:E56"/>
    <mergeCell ref="A57:E57"/>
    <mergeCell ref="A1:F1"/>
    <mergeCell ref="A8:F8"/>
    <mergeCell ref="A9:F9"/>
    <mergeCell ref="A34:E34"/>
    <mergeCell ref="A35:E35"/>
    <mergeCell ref="A36:E36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14">
      <selection activeCell="E47" sqref="E47"/>
    </sheetView>
  </sheetViews>
  <sheetFormatPr defaultColWidth="11.57421875" defaultRowHeight="15"/>
  <cols>
    <col min="1" max="1" width="54.28125" style="2" customWidth="1"/>
    <col min="2" max="2" width="20.28125" style="2" customWidth="1"/>
    <col min="3" max="3" width="18.28125" style="2" bestFit="1" customWidth="1"/>
    <col min="4" max="4" width="19.7109375" style="2" customWidth="1"/>
    <col min="5" max="5" width="22.28125" style="2" customWidth="1"/>
    <col min="6" max="6" width="20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17</v>
      </c>
      <c r="D11" s="10" t="s">
        <v>18</v>
      </c>
      <c r="E11" s="10" t="s">
        <v>19</v>
      </c>
      <c r="F11" s="10" t="s">
        <v>46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78">
        <v>10</v>
      </c>
      <c r="D14" s="78"/>
      <c r="E14" s="78">
        <v>37</v>
      </c>
      <c r="F14" s="80">
        <f>SUM(C14:E14)</f>
        <v>47</v>
      </c>
    </row>
    <row r="15" spans="1:6" ht="15" customHeight="1">
      <c r="A15" s="13" t="s">
        <v>27</v>
      </c>
      <c r="B15" s="2" t="s">
        <v>26</v>
      </c>
      <c r="C15" s="78">
        <v>80</v>
      </c>
      <c r="D15" s="78">
        <v>129</v>
      </c>
      <c r="E15" s="78">
        <v>44</v>
      </c>
      <c r="F15" s="80">
        <f>SUM(C15:E15)</f>
        <v>253</v>
      </c>
    </row>
    <row r="16" spans="1:6" ht="15" customHeight="1">
      <c r="A16" s="50" t="s">
        <v>28</v>
      </c>
      <c r="C16" s="78"/>
      <c r="D16" s="78"/>
      <c r="E16" s="78"/>
      <c r="F16" s="80"/>
    </row>
    <row r="17" spans="1:6" ht="15" customHeight="1">
      <c r="A17" s="13" t="s">
        <v>25</v>
      </c>
      <c r="C17" s="78"/>
      <c r="D17" s="78"/>
      <c r="E17" s="78"/>
      <c r="F17" s="80"/>
    </row>
    <row r="18" spans="1:6" s="35" customFormat="1" ht="15" customHeight="1">
      <c r="A18" s="13"/>
      <c r="B18" s="40" t="s">
        <v>29</v>
      </c>
      <c r="C18" s="78"/>
      <c r="D18" s="78"/>
      <c r="E18" s="78"/>
      <c r="F18" s="80"/>
    </row>
    <row r="19" spans="1:8" s="35" customFormat="1" ht="15" customHeight="1">
      <c r="A19" s="41" t="s">
        <v>66</v>
      </c>
      <c r="B19" s="35" t="s">
        <v>26</v>
      </c>
      <c r="C19" s="78">
        <v>0</v>
      </c>
      <c r="D19" s="78">
        <v>0</v>
      </c>
      <c r="E19" s="78">
        <v>394</v>
      </c>
      <c r="F19" s="80">
        <f>SUM(C19:E19)</f>
        <v>394</v>
      </c>
      <c r="G19" s="55"/>
      <c r="H19" s="55"/>
    </row>
    <row r="20" spans="1:8" ht="15" customHeight="1">
      <c r="A20" s="41" t="s">
        <v>67</v>
      </c>
      <c r="B20" s="40" t="s">
        <v>26</v>
      </c>
      <c r="C20" s="78">
        <v>0</v>
      </c>
      <c r="D20" s="78">
        <v>0</v>
      </c>
      <c r="E20" s="78">
        <v>415</v>
      </c>
      <c r="F20" s="80">
        <f>SUM(C20:E20)</f>
        <v>415</v>
      </c>
      <c r="G20" s="55"/>
      <c r="H20" s="55"/>
    </row>
    <row r="21" spans="1:6" ht="15" customHeight="1">
      <c r="A21" s="13"/>
      <c r="B21" s="35"/>
      <c r="C21" s="78"/>
      <c r="D21" s="78"/>
      <c r="E21" s="78"/>
      <c r="F21" s="80">
        <f aca="true" t="shared" si="0" ref="F21:F27">SUM(C21:E21)</f>
        <v>0</v>
      </c>
    </row>
    <row r="22" spans="1:6" ht="15" customHeight="1">
      <c r="A22" s="13" t="s">
        <v>27</v>
      </c>
      <c r="C22" s="78"/>
      <c r="D22" s="78"/>
      <c r="E22" s="78"/>
      <c r="F22" s="80"/>
    </row>
    <row r="23" spans="1:6" ht="15" customHeight="1">
      <c r="A23" s="13"/>
      <c r="B23" s="2" t="s">
        <v>26</v>
      </c>
      <c r="C23" s="78">
        <v>0</v>
      </c>
      <c r="D23" s="78">
        <v>0</v>
      </c>
      <c r="E23" s="78">
        <v>0</v>
      </c>
      <c r="F23" s="80">
        <f t="shared" si="0"/>
        <v>0</v>
      </c>
    </row>
    <row r="24" spans="1:6" ht="15" customHeight="1">
      <c r="A24" s="13"/>
      <c r="B24" s="2" t="s">
        <v>29</v>
      </c>
      <c r="C24" s="78">
        <v>0</v>
      </c>
      <c r="D24" s="78">
        <v>0</v>
      </c>
      <c r="E24" s="78">
        <v>0</v>
      </c>
      <c r="F24" s="80">
        <f t="shared" si="0"/>
        <v>0</v>
      </c>
    </row>
    <row r="25" spans="1:6" ht="15" customHeight="1">
      <c r="A25" s="69" t="s">
        <v>30</v>
      </c>
      <c r="C25" s="83"/>
      <c r="D25" s="83"/>
      <c r="E25" s="83"/>
      <c r="F25" s="83"/>
    </row>
    <row r="26" spans="1:6" ht="15" customHeight="1">
      <c r="A26" s="13" t="s">
        <v>25</v>
      </c>
      <c r="B26" s="2" t="s">
        <v>26</v>
      </c>
      <c r="C26" s="78">
        <v>0</v>
      </c>
      <c r="D26" s="78">
        <v>0</v>
      </c>
      <c r="E26" s="78">
        <v>0</v>
      </c>
      <c r="F26" s="80">
        <f t="shared" si="0"/>
        <v>0</v>
      </c>
    </row>
    <row r="27" spans="1:6" ht="15" customHeight="1">
      <c r="A27" s="13" t="s">
        <v>27</v>
      </c>
      <c r="B27" s="2" t="s">
        <v>26</v>
      </c>
      <c r="C27" s="78">
        <v>0</v>
      </c>
      <c r="D27" s="78">
        <v>0</v>
      </c>
      <c r="E27" s="78">
        <v>0</v>
      </c>
      <c r="F27" s="80">
        <f t="shared" si="0"/>
        <v>0</v>
      </c>
    </row>
    <row r="28" spans="3:6" ht="15" customHeight="1">
      <c r="C28" s="83"/>
      <c r="D28" s="83"/>
      <c r="E28" s="83"/>
      <c r="F28" s="83"/>
    </row>
    <row r="29" spans="1:7" ht="15" customHeight="1" thickBot="1">
      <c r="A29" s="16" t="s">
        <v>31</v>
      </c>
      <c r="B29" s="16"/>
      <c r="C29" s="84">
        <f>C14+C15+C19+C23+C25</f>
        <v>90</v>
      </c>
      <c r="D29" s="84">
        <f>D14+D15+D19+D23+D25</f>
        <v>129</v>
      </c>
      <c r="E29" s="84">
        <f>E14+E15+E19+E23+E25</f>
        <v>475</v>
      </c>
      <c r="F29" s="84">
        <f>F14+F15+F19+F23+F25</f>
        <v>694</v>
      </c>
      <c r="G29" s="55"/>
    </row>
    <row r="30" spans="1:15" ht="15" customHeight="1" thickTop="1">
      <c r="A30" s="91" t="s">
        <v>82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91" t="s">
        <v>83</v>
      </c>
    </row>
    <row r="32" ht="15" customHeight="1">
      <c r="A32" s="91" t="s">
        <v>84</v>
      </c>
    </row>
    <row r="33" ht="15" customHeight="1"/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17</v>
      </c>
      <c r="C38" s="10" t="s">
        <v>18</v>
      </c>
      <c r="D38" s="10" t="s">
        <v>19</v>
      </c>
      <c r="E38" s="10" t="s">
        <v>46</v>
      </c>
    </row>
    <row r="39" ht="15" customHeight="1"/>
    <row r="40" spans="1:5" ht="15" customHeight="1">
      <c r="A40" s="2" t="s">
        <v>34</v>
      </c>
      <c r="B40" s="85">
        <f>+SUM(B41:B44)</f>
        <v>30640000</v>
      </c>
      <c r="C40" s="85">
        <f>+SUM(C41:C44)</f>
        <v>443665</v>
      </c>
      <c r="D40" s="85">
        <f>+SUM(D41:D44)</f>
        <v>129040617.02</v>
      </c>
      <c r="E40" s="86">
        <f>SUM(E41:E44)</f>
        <v>160124282.02</v>
      </c>
    </row>
    <row r="41" spans="1:5" ht="15" customHeight="1">
      <c r="A41" s="13" t="s">
        <v>24</v>
      </c>
      <c r="B41" s="85">
        <v>30640000</v>
      </c>
      <c r="C41" s="85">
        <v>0</v>
      </c>
      <c r="D41" s="85">
        <v>112060000</v>
      </c>
      <c r="E41" s="86">
        <f>SUM(B41:D41)</f>
        <v>142700000</v>
      </c>
    </row>
    <row r="42" spans="1:5" ht="15" customHeight="1">
      <c r="A42" s="13" t="s">
        <v>28</v>
      </c>
      <c r="B42" s="85">
        <v>0</v>
      </c>
      <c r="C42" s="85">
        <v>443665</v>
      </c>
      <c r="D42" s="85">
        <v>16980617.02</v>
      </c>
      <c r="E42" s="86">
        <f>SUM(B42:D42)</f>
        <v>17424282.02</v>
      </c>
    </row>
    <row r="43" spans="1:5" ht="15" customHeight="1">
      <c r="A43" s="13" t="s">
        <v>30</v>
      </c>
      <c r="B43" s="85">
        <v>0</v>
      </c>
      <c r="C43" s="85">
        <v>0</v>
      </c>
      <c r="D43" s="85">
        <v>0</v>
      </c>
      <c r="E43" s="86">
        <f>SUM(B43:D43)</f>
        <v>0</v>
      </c>
    </row>
    <row r="44" spans="1:5" ht="15" customHeight="1">
      <c r="A44" s="13"/>
      <c r="B44" s="85"/>
      <c r="C44" s="85"/>
      <c r="D44" s="85"/>
      <c r="E44" s="86"/>
    </row>
    <row r="45" spans="1:5" ht="15" customHeight="1">
      <c r="A45" s="12"/>
      <c r="B45" s="85"/>
      <c r="C45" s="85"/>
      <c r="D45" s="85"/>
      <c r="E45" s="86"/>
    </row>
    <row r="46" spans="1:5" ht="15" customHeight="1">
      <c r="A46" s="2" t="s">
        <v>35</v>
      </c>
      <c r="B46" s="85">
        <f>+SUM(B47:B50)</f>
        <v>235449450</v>
      </c>
      <c r="C46" s="85">
        <f>+SUM(C47:C50)</f>
        <v>370575000</v>
      </c>
      <c r="D46" s="85">
        <f>+SUM(D47:D50)</f>
        <v>121470000</v>
      </c>
      <c r="E46" s="86">
        <f>SUM(E47:E50)</f>
        <v>727494450</v>
      </c>
    </row>
    <row r="47" spans="1:5" ht="15" customHeight="1">
      <c r="A47" s="13" t="s">
        <v>24</v>
      </c>
      <c r="B47" s="85">
        <v>235449450</v>
      </c>
      <c r="C47" s="85">
        <v>370575000</v>
      </c>
      <c r="D47" s="85">
        <v>121470000</v>
      </c>
      <c r="E47" s="86">
        <f>SUM(B47:D47)</f>
        <v>727494450</v>
      </c>
    </row>
    <row r="48" spans="1:5" ht="15" customHeight="1">
      <c r="A48" s="13" t="s">
        <v>28</v>
      </c>
      <c r="B48" s="85">
        <v>0</v>
      </c>
      <c r="C48" s="85">
        <v>0</v>
      </c>
      <c r="D48" s="85">
        <v>0</v>
      </c>
      <c r="E48" s="86">
        <f>SUM(B48:D48)</f>
        <v>0</v>
      </c>
    </row>
    <row r="49" spans="1:5" ht="15" customHeight="1">
      <c r="A49" s="13" t="s">
        <v>30</v>
      </c>
      <c r="B49" s="85">
        <v>0</v>
      </c>
      <c r="C49" s="85">
        <v>0</v>
      </c>
      <c r="D49" s="85">
        <v>0</v>
      </c>
      <c r="E49" s="86">
        <f>SUM(B49:D49)</f>
        <v>0</v>
      </c>
    </row>
    <row r="50" spans="1:5" ht="15" customHeight="1">
      <c r="A50" s="13"/>
      <c r="B50" s="85"/>
      <c r="C50" s="85"/>
      <c r="D50" s="85"/>
      <c r="E50" s="86"/>
    </row>
    <row r="51" spans="2:5" ht="15" customHeight="1">
      <c r="B51" s="85"/>
      <c r="C51" s="85"/>
      <c r="D51" s="85"/>
      <c r="E51" s="86"/>
    </row>
    <row r="52" spans="1:5" ht="15" customHeight="1" thickBot="1">
      <c r="A52" s="16" t="s">
        <v>31</v>
      </c>
      <c r="B52" s="92">
        <f>B40+B46</f>
        <v>266089450</v>
      </c>
      <c r="C52" s="92">
        <f>C40+C46</f>
        <v>371018665</v>
      </c>
      <c r="D52" s="92">
        <f>D40+D46</f>
        <v>250510617.01999998</v>
      </c>
      <c r="E52" s="87">
        <f>E40+E46</f>
        <v>887618732.02</v>
      </c>
    </row>
    <row r="53" ht="15" customHeight="1" thickTop="1">
      <c r="A53" s="77" t="s">
        <v>74</v>
      </c>
    </row>
    <row r="54" ht="15" customHeight="1"/>
    <row r="55" ht="15" customHeight="1"/>
    <row r="56" spans="1:5" ht="15" customHeight="1">
      <c r="A56" s="98" t="s">
        <v>36</v>
      </c>
      <c r="B56" s="98"/>
      <c r="C56" s="98"/>
      <c r="D56" s="98"/>
      <c r="E56" s="98"/>
    </row>
    <row r="57" spans="1:5" ht="15" customHeight="1">
      <c r="A57" s="98" t="s">
        <v>33</v>
      </c>
      <c r="B57" s="98"/>
      <c r="C57" s="98"/>
      <c r="D57" s="98"/>
      <c r="E57" s="98"/>
    </row>
    <row r="58" spans="1:14" ht="15" customHeight="1">
      <c r="A58" s="98" t="s">
        <v>64</v>
      </c>
      <c r="B58" s="98"/>
      <c r="C58" s="98"/>
      <c r="D58" s="98"/>
      <c r="E58" s="9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37</v>
      </c>
      <c r="B60" s="10" t="s">
        <v>17</v>
      </c>
      <c r="C60" s="10" t="s">
        <v>18</v>
      </c>
      <c r="D60" s="10" t="s">
        <v>19</v>
      </c>
      <c r="E60" s="10" t="s">
        <v>46</v>
      </c>
    </row>
    <row r="61" ht="15" customHeight="1"/>
    <row r="62" spans="1:7" ht="15" customHeight="1">
      <c r="A62" s="2" t="s">
        <v>34</v>
      </c>
      <c r="B62" s="85">
        <f>+SUM(B63:B66)</f>
        <v>30640000</v>
      </c>
      <c r="C62" s="85">
        <f>+SUM(C63:C66)</f>
        <v>443665</v>
      </c>
      <c r="D62" s="85">
        <f>+SUM(D63:D66)</f>
        <v>129040617.02</v>
      </c>
      <c r="E62" s="88">
        <f>SUM(E63:E67)</f>
        <v>160124282.02</v>
      </c>
      <c r="G62" s="55"/>
    </row>
    <row r="63" spans="1:5" ht="15" customHeight="1">
      <c r="A63" s="13" t="s">
        <v>38</v>
      </c>
      <c r="B63" s="85">
        <v>0</v>
      </c>
      <c r="C63" s="85">
        <v>443665</v>
      </c>
      <c r="D63" s="85">
        <v>16980617.02</v>
      </c>
      <c r="E63" s="85">
        <f>SUM(B63:D63)</f>
        <v>17424282.02</v>
      </c>
    </row>
    <row r="64" spans="1:5" ht="15" customHeight="1">
      <c r="A64" s="13" t="s">
        <v>60</v>
      </c>
      <c r="B64" s="85">
        <v>30640000</v>
      </c>
      <c r="C64" s="85">
        <v>0</v>
      </c>
      <c r="D64" s="85">
        <v>112060000</v>
      </c>
      <c r="E64" s="85">
        <f>SUM(B64:D64)</f>
        <v>142700000</v>
      </c>
    </row>
    <row r="65" spans="1:5" ht="15" customHeight="1">
      <c r="A65" s="96"/>
      <c r="B65" s="85">
        <v>0</v>
      </c>
      <c r="C65" s="85">
        <v>0</v>
      </c>
      <c r="D65" s="85">
        <v>0</v>
      </c>
      <c r="E65" s="85">
        <f>SUM(B65:D65)</f>
        <v>0</v>
      </c>
    </row>
    <row r="66" spans="1:5" ht="15" customHeight="1">
      <c r="A66" s="96"/>
      <c r="B66" s="85"/>
      <c r="C66" s="85"/>
      <c r="D66" s="85"/>
      <c r="E66" s="85"/>
    </row>
    <row r="67" spans="2:5" ht="15" customHeight="1">
      <c r="B67" s="85"/>
      <c r="C67" s="85"/>
      <c r="D67" s="85"/>
      <c r="E67" s="85"/>
    </row>
    <row r="68" spans="2:5" ht="15" customHeight="1">
      <c r="B68" s="85"/>
      <c r="C68" s="85"/>
      <c r="D68" s="85"/>
      <c r="E68" s="85"/>
    </row>
    <row r="69" spans="1:5" ht="15" customHeight="1">
      <c r="A69" s="2" t="s">
        <v>35</v>
      </c>
      <c r="B69" s="85">
        <f>+SUM(B70:B72)</f>
        <v>235449450</v>
      </c>
      <c r="C69" s="85">
        <f>+SUM(C70:C72)</f>
        <v>370575000</v>
      </c>
      <c r="D69" s="85">
        <f>+SUM(D70:D72)</f>
        <v>121470000</v>
      </c>
      <c r="E69" s="85">
        <f>SUM(B69:D69)</f>
        <v>727494450</v>
      </c>
    </row>
    <row r="70" spans="1:5" ht="15" customHeight="1">
      <c r="A70" s="13" t="s">
        <v>43</v>
      </c>
      <c r="B70" s="85">
        <v>235449450</v>
      </c>
      <c r="C70" s="85">
        <v>370575000</v>
      </c>
      <c r="D70" s="85">
        <v>121470000</v>
      </c>
      <c r="E70" s="85">
        <f>SUM(B70:D70)</f>
        <v>727494450</v>
      </c>
    </row>
    <row r="71" spans="1:5" ht="15" customHeight="1">
      <c r="A71" s="51" t="s">
        <v>70</v>
      </c>
      <c r="B71" s="85">
        <v>0</v>
      </c>
      <c r="C71" s="97">
        <v>0</v>
      </c>
      <c r="D71" s="85">
        <v>0</v>
      </c>
      <c r="E71" s="85">
        <f>SUM(B71:D71)</f>
        <v>0</v>
      </c>
    </row>
    <row r="72" spans="1:5" ht="15" customHeight="1">
      <c r="A72" s="2" t="s">
        <v>40</v>
      </c>
      <c r="B72" s="85"/>
      <c r="C72" s="85"/>
      <c r="D72" s="85"/>
      <c r="E72" s="85"/>
    </row>
    <row r="73" spans="1:5" ht="15" customHeight="1">
      <c r="A73" s="2" t="s">
        <v>41</v>
      </c>
      <c r="B73" s="85"/>
      <c r="C73" s="85"/>
      <c r="D73" s="85"/>
      <c r="E73" s="85"/>
    </row>
    <row r="74" spans="1:5" ht="15" customHeight="1">
      <c r="A74" s="2" t="s">
        <v>42</v>
      </c>
      <c r="B74" s="85"/>
      <c r="C74" s="85"/>
      <c r="D74" s="85"/>
      <c r="E74" s="85"/>
    </row>
    <row r="75" spans="1:14" ht="15" customHeight="1" thickBot="1">
      <c r="A75" s="16" t="s">
        <v>31</v>
      </c>
      <c r="B75" s="92">
        <f>B62+B69</f>
        <v>266089450</v>
      </c>
      <c r="C75" s="92">
        <f>C62+C69</f>
        <v>371018665</v>
      </c>
      <c r="D75" s="92">
        <f>D62+D69+D65</f>
        <v>250510617.01999998</v>
      </c>
      <c r="E75" s="92">
        <f>E62+E69</f>
        <v>887618732.02</v>
      </c>
      <c r="N75" s="2">
        <f>+H63+H70</f>
        <v>0</v>
      </c>
    </row>
    <row r="76" ht="15" customHeight="1" thickTop="1">
      <c r="A76" s="77" t="s">
        <v>74</v>
      </c>
    </row>
    <row r="77" ht="15" customHeight="1"/>
    <row r="78" ht="15" customHeight="1"/>
    <row r="79" spans="1:5" ht="15" customHeight="1">
      <c r="A79" s="98" t="s">
        <v>51</v>
      </c>
      <c r="B79" s="98"/>
      <c r="C79" s="98"/>
      <c r="D79" s="98"/>
      <c r="E79" s="98"/>
    </row>
    <row r="80" spans="1:5" ht="15" customHeight="1">
      <c r="A80" s="98" t="s">
        <v>52</v>
      </c>
      <c r="B80" s="98"/>
      <c r="C80" s="98"/>
      <c r="D80" s="98"/>
      <c r="E80" s="98"/>
    </row>
    <row r="81" spans="1:5" ht="15" customHeight="1">
      <c r="A81" s="98" t="s">
        <v>64</v>
      </c>
      <c r="B81" s="98"/>
      <c r="C81" s="98"/>
      <c r="D81" s="98"/>
      <c r="E81" s="98"/>
    </row>
    <row r="82" spans="1:5" ht="15" customHeight="1">
      <c r="A82" s="50"/>
      <c r="B82" s="54"/>
      <c r="C82" s="54"/>
      <c r="D82" s="54"/>
      <c r="E82" s="54"/>
    </row>
    <row r="83" spans="1:5" ht="15" customHeight="1" thickBot="1">
      <c r="A83" s="24" t="s">
        <v>37</v>
      </c>
      <c r="B83" s="10" t="s">
        <v>17</v>
      </c>
      <c r="C83" s="10" t="s">
        <v>18</v>
      </c>
      <c r="D83" s="10" t="s">
        <v>19</v>
      </c>
      <c r="E83" s="10" t="s">
        <v>46</v>
      </c>
    </row>
    <row r="84" spans="1:5" ht="15" customHeight="1">
      <c r="A84" s="50"/>
      <c r="B84" s="54"/>
      <c r="C84" s="54"/>
      <c r="D84" s="54"/>
      <c r="E84" s="54"/>
    </row>
    <row r="85" spans="1:6" ht="15" customHeight="1">
      <c r="A85" s="50" t="s">
        <v>54</v>
      </c>
      <c r="B85" s="93">
        <f>'II Trimestre'!E99</f>
        <v>1703897024.2599998</v>
      </c>
      <c r="C85" s="93">
        <f aca="true" t="shared" si="1" ref="C85:D87">B99</f>
        <v>1761776329.9199996</v>
      </c>
      <c r="D85" s="93">
        <f t="shared" si="1"/>
        <v>1599491563.9199996</v>
      </c>
      <c r="E85" s="83">
        <f>B85</f>
        <v>1703897024.2599998</v>
      </c>
      <c r="F85" s="59"/>
    </row>
    <row r="86" spans="1:6" ht="15" customHeight="1">
      <c r="A86" s="27" t="s">
        <v>61</v>
      </c>
      <c r="B86" s="93">
        <f>'II Trimestre'!D100</f>
        <v>229051029.47999993</v>
      </c>
      <c r="C86" s="93">
        <f t="shared" si="1"/>
        <v>365077696.1399999</v>
      </c>
      <c r="D86" s="93">
        <f t="shared" si="1"/>
        <v>364634031.1399999</v>
      </c>
      <c r="E86" s="83">
        <f>B86</f>
        <v>229051029.47999993</v>
      </c>
      <c r="F86" s="55"/>
    </row>
    <row r="87" spans="1:5" ht="15" customHeight="1">
      <c r="A87" s="27" t="s">
        <v>62</v>
      </c>
      <c r="B87" s="93">
        <f>'II Trimestre'!D101</f>
        <v>1474845994.78</v>
      </c>
      <c r="C87" s="93">
        <f t="shared" si="1"/>
        <v>1396698633.78</v>
      </c>
      <c r="D87" s="93">
        <f t="shared" si="1"/>
        <v>1234857532.78</v>
      </c>
      <c r="E87" s="83">
        <f>B87</f>
        <v>1474845994.78</v>
      </c>
    </row>
    <row r="88" spans="1:5" ht="15" customHeight="1">
      <c r="A88" s="26" t="s">
        <v>55</v>
      </c>
      <c r="B88" s="94">
        <f>SUM(B89:B90)</f>
        <v>323968755.65999997</v>
      </c>
      <c r="C88" s="94">
        <f>SUM(C89:C90)</f>
        <v>208733899</v>
      </c>
      <c r="D88" s="94">
        <f>SUM(D89:D90)</f>
        <v>286666666.65999997</v>
      </c>
      <c r="E88" s="94">
        <f>SUM(E89:E90)</f>
        <v>819369321.3199999</v>
      </c>
    </row>
    <row r="89" spans="1:5" ht="15" customHeight="1">
      <c r="A89" s="27" t="s">
        <v>61</v>
      </c>
      <c r="B89" s="83">
        <v>166666666.66</v>
      </c>
      <c r="C89" s="83">
        <v>0</v>
      </c>
      <c r="D89" s="95">
        <v>166666666.66</v>
      </c>
      <c r="E89" s="95">
        <f>SUM(B89:D89)</f>
        <v>333333333.32</v>
      </c>
    </row>
    <row r="90" spans="1:5" ht="15" customHeight="1">
      <c r="A90" s="27" t="s">
        <v>62</v>
      </c>
      <c r="B90" s="83">
        <v>157302089</v>
      </c>
      <c r="C90" s="83">
        <v>208733899</v>
      </c>
      <c r="D90" s="95">
        <v>120000000</v>
      </c>
      <c r="E90" s="95">
        <f>SUM(B90:D90)</f>
        <v>486035988</v>
      </c>
    </row>
    <row r="91" spans="1:5" ht="15" customHeight="1">
      <c r="A91" s="26" t="s">
        <v>56</v>
      </c>
      <c r="B91" s="94">
        <f>B88+B85</f>
        <v>2027865779.9199996</v>
      </c>
      <c r="C91" s="94">
        <f>C88+C85</f>
        <v>1970510228.9199996</v>
      </c>
      <c r="D91" s="94">
        <f>D88+D85</f>
        <v>1886158230.5799994</v>
      </c>
      <c r="E91" s="94">
        <f>E88+E85</f>
        <v>2523266345.58</v>
      </c>
    </row>
    <row r="92" spans="1:5" ht="15" customHeight="1">
      <c r="A92" s="27" t="s">
        <v>61</v>
      </c>
      <c r="B92" s="83">
        <f aca="true" t="shared" si="2" ref="B92:D93">+B86+B89</f>
        <v>395717696.1399999</v>
      </c>
      <c r="C92" s="83">
        <f t="shared" si="2"/>
        <v>365077696.1399999</v>
      </c>
      <c r="D92" s="83">
        <f t="shared" si="2"/>
        <v>531300697.79999995</v>
      </c>
      <c r="E92" s="83">
        <f>E89+E86</f>
        <v>562384362.8</v>
      </c>
    </row>
    <row r="93" spans="1:5" ht="15" customHeight="1">
      <c r="A93" s="27" t="s">
        <v>62</v>
      </c>
      <c r="B93" s="83">
        <f t="shared" si="2"/>
        <v>1632148083.78</v>
      </c>
      <c r="C93" s="83">
        <f t="shared" si="2"/>
        <v>1605432532.78</v>
      </c>
      <c r="D93" s="83">
        <f t="shared" si="2"/>
        <v>1354857532.78</v>
      </c>
      <c r="E93" s="83">
        <f>E90+E87</f>
        <v>1960881982.78</v>
      </c>
    </row>
    <row r="94" spans="1:5" ht="15" customHeight="1">
      <c r="A94" s="26" t="s">
        <v>57</v>
      </c>
      <c r="B94" s="94">
        <f>SUM(B95:B98)</f>
        <v>266089450</v>
      </c>
      <c r="C94" s="94">
        <f>C95+C98</f>
        <v>371018665</v>
      </c>
      <c r="D94" s="94">
        <f>SUM(D95:D98)</f>
        <v>370151189.1</v>
      </c>
      <c r="E94" s="94">
        <f>SUM(B94:D94)</f>
        <v>1007259304.1</v>
      </c>
    </row>
    <row r="95" spans="1:6" ht="15" customHeight="1">
      <c r="A95" s="27" t="s">
        <v>61</v>
      </c>
      <c r="B95" s="83">
        <f>B62</f>
        <v>30640000</v>
      </c>
      <c r="C95" s="83">
        <f>C62</f>
        <v>443665</v>
      </c>
      <c r="D95" s="83">
        <f>D62+D65</f>
        <v>129040617.02</v>
      </c>
      <c r="E95" s="93">
        <f>SUM(B95:D95)</f>
        <v>160124282.01999998</v>
      </c>
      <c r="F95" s="55"/>
    </row>
    <row r="96" spans="1:5" s="48" customFormat="1" ht="15" customHeight="1">
      <c r="A96" s="47" t="s">
        <v>68</v>
      </c>
      <c r="B96" s="83">
        <v>0</v>
      </c>
      <c r="C96" s="83">
        <v>0</v>
      </c>
      <c r="D96" s="83">
        <v>71200</v>
      </c>
      <c r="E96" s="83"/>
    </row>
    <row r="97" spans="1:5" s="48" customFormat="1" ht="15" customHeight="1">
      <c r="A97" s="47" t="s">
        <v>69</v>
      </c>
      <c r="B97" s="83">
        <v>0</v>
      </c>
      <c r="C97" s="83">
        <v>0</v>
      </c>
      <c r="D97" s="83">
        <v>119569372.08</v>
      </c>
      <c r="E97" s="83"/>
    </row>
    <row r="98" spans="1:6" ht="15" customHeight="1">
      <c r="A98" s="27" t="s">
        <v>62</v>
      </c>
      <c r="B98" s="83">
        <f>B69</f>
        <v>235449450</v>
      </c>
      <c r="C98" s="83">
        <f>C69</f>
        <v>370575000</v>
      </c>
      <c r="D98" s="83">
        <f>D69</f>
        <v>121470000</v>
      </c>
      <c r="E98" s="93">
        <f>SUM(B98:D98)</f>
        <v>727494450</v>
      </c>
      <c r="F98" s="55"/>
    </row>
    <row r="99" spans="1:5" ht="15" customHeight="1">
      <c r="A99" s="26" t="s">
        <v>58</v>
      </c>
      <c r="B99" s="94">
        <f aca="true" t="shared" si="3" ref="B99:E100">B91-B94</f>
        <v>1761776329.9199996</v>
      </c>
      <c r="C99" s="94">
        <f t="shared" si="3"/>
        <v>1599491563.9199996</v>
      </c>
      <c r="D99" s="94">
        <f t="shared" si="3"/>
        <v>1516007041.4799995</v>
      </c>
      <c r="E99" s="94">
        <f>E91-E94</f>
        <v>1516007041.48</v>
      </c>
    </row>
    <row r="100" spans="1:5" ht="15" customHeight="1">
      <c r="A100" s="27" t="s">
        <v>61</v>
      </c>
      <c r="B100" s="83">
        <f t="shared" si="3"/>
        <v>365077696.1399999</v>
      </c>
      <c r="C100" s="83">
        <f t="shared" si="3"/>
        <v>364634031.1399999</v>
      </c>
      <c r="D100" s="83">
        <f t="shared" si="3"/>
        <v>402260080.78</v>
      </c>
      <c r="E100" s="83">
        <f t="shared" si="3"/>
        <v>402260080.78</v>
      </c>
    </row>
    <row r="101" spans="1:5" ht="15" customHeight="1">
      <c r="A101" s="27" t="s">
        <v>62</v>
      </c>
      <c r="B101" s="83">
        <f>B93-B98</f>
        <v>1396698633.78</v>
      </c>
      <c r="C101" s="83">
        <f>C93-C98</f>
        <v>1234857532.78</v>
      </c>
      <c r="D101" s="83">
        <f>D93-D98</f>
        <v>1233387532.78</v>
      </c>
      <c r="E101" s="83">
        <f>E93-E98</f>
        <v>1233387532.78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77" t="s">
        <v>74</v>
      </c>
    </row>
    <row r="104" ht="15" customHeight="1"/>
    <row r="105" ht="15" customHeight="1"/>
    <row r="106" ht="15">
      <c r="A106" s="103" t="s">
        <v>85</v>
      </c>
    </row>
  </sheetData>
  <sheetProtection/>
  <mergeCells count="12">
    <mergeCell ref="A58:E58"/>
    <mergeCell ref="A81:E81"/>
    <mergeCell ref="A79:E79"/>
    <mergeCell ref="A80:E80"/>
    <mergeCell ref="A56:E56"/>
    <mergeCell ref="A57:E57"/>
    <mergeCell ref="A1:F1"/>
    <mergeCell ref="A8:F8"/>
    <mergeCell ref="A9:F9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59">
      <selection activeCell="A106" sqref="A106"/>
    </sheetView>
  </sheetViews>
  <sheetFormatPr defaultColWidth="11.57421875" defaultRowHeight="15"/>
  <cols>
    <col min="1" max="1" width="54.28125" style="2" customWidth="1"/>
    <col min="2" max="2" width="19.421875" style="2" customWidth="1"/>
    <col min="3" max="3" width="18.28125" style="2" customWidth="1"/>
    <col min="4" max="4" width="19.7109375" style="2" customWidth="1"/>
    <col min="5" max="5" width="22.28125" style="2" customWidth="1"/>
    <col min="6" max="6" width="20.00390625" style="2" customWidth="1"/>
    <col min="7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77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20</v>
      </c>
      <c r="D11" s="10" t="s">
        <v>21</v>
      </c>
      <c r="E11" s="10" t="s">
        <v>22</v>
      </c>
      <c r="F11" s="10" t="s">
        <v>47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v>31</v>
      </c>
      <c r="D14" s="14">
        <v>111</v>
      </c>
      <c r="E14" s="14">
        <v>148</v>
      </c>
      <c r="F14" s="15">
        <f>SUM(C14:E14)</f>
        <v>290</v>
      </c>
    </row>
    <row r="15" spans="1:6" ht="15" customHeight="1">
      <c r="A15" s="13" t="s">
        <v>27</v>
      </c>
      <c r="B15" s="2" t="s">
        <v>26</v>
      </c>
      <c r="C15" s="14">
        <v>40</v>
      </c>
      <c r="D15" s="14">
        <v>0</v>
      </c>
      <c r="E15" s="14">
        <v>0</v>
      </c>
      <c r="F15" s="15">
        <f>SUM(C15:E15)</f>
        <v>40</v>
      </c>
    </row>
    <row r="16" spans="1:6" ht="15" customHeight="1">
      <c r="A16" s="12" t="s">
        <v>28</v>
      </c>
      <c r="C16" s="14"/>
      <c r="D16" s="32"/>
      <c r="E16" s="32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5" customFormat="1" ht="15" customHeight="1">
      <c r="A18" s="13"/>
      <c r="B18" s="40" t="s">
        <v>29</v>
      </c>
      <c r="C18" s="14"/>
      <c r="D18" s="14"/>
      <c r="E18" s="14"/>
      <c r="F18" s="37"/>
    </row>
    <row r="19" spans="1:6" s="35" customFormat="1" ht="15" customHeight="1">
      <c r="A19" s="41" t="s">
        <v>66</v>
      </c>
      <c r="B19" s="35" t="s">
        <v>26</v>
      </c>
      <c r="C19" s="14">
        <v>0</v>
      </c>
      <c r="D19" s="14">
        <v>0</v>
      </c>
      <c r="E19" s="14">
        <v>0</v>
      </c>
      <c r="F19" s="37">
        <f>SUM(C19:E19)</f>
        <v>0</v>
      </c>
    </row>
    <row r="20" spans="1:7" ht="15" customHeight="1">
      <c r="A20" s="41" t="s">
        <v>67</v>
      </c>
      <c r="B20" s="40" t="s">
        <v>26</v>
      </c>
      <c r="C20" s="14">
        <v>0</v>
      </c>
      <c r="D20" s="14">
        <v>0</v>
      </c>
      <c r="E20" s="14">
        <v>92</v>
      </c>
      <c r="F20" s="67">
        <f>SUM(C20:E20)</f>
        <v>92</v>
      </c>
      <c r="G20" s="55"/>
    </row>
    <row r="21" spans="1:6" ht="15" customHeight="1">
      <c r="A21" s="13"/>
      <c r="B21" s="35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>
        <v>0</v>
      </c>
      <c r="D23" s="14">
        <v>0</v>
      </c>
      <c r="E23" s="14">
        <v>0</v>
      </c>
      <c r="F23" s="15"/>
    </row>
    <row r="24" spans="1:6" ht="15" customHeight="1">
      <c r="A24" s="13"/>
      <c r="B24" s="2" t="s">
        <v>29</v>
      </c>
      <c r="C24" s="14">
        <v>0</v>
      </c>
      <c r="D24" s="14">
        <v>0</v>
      </c>
      <c r="E24" s="14">
        <v>0</v>
      </c>
      <c r="F24" s="15">
        <f>SUM(C24:E24)</f>
        <v>0</v>
      </c>
    </row>
    <row r="25" spans="1:6" ht="15" customHeight="1">
      <c r="A25" s="69" t="s">
        <v>30</v>
      </c>
      <c r="C25" s="71">
        <f>SUM(C26:C27)</f>
        <v>0</v>
      </c>
      <c r="D25" s="71">
        <f>SUM(D26:D27)</f>
        <v>0</v>
      </c>
      <c r="E25" s="71">
        <f>SUM(E26:E27)</f>
        <v>0</v>
      </c>
      <c r="F25" s="71">
        <f>SUM(F26:F27)</f>
        <v>0</v>
      </c>
    </row>
    <row r="26" spans="1:6" ht="15" customHeight="1">
      <c r="A26" s="13" t="s">
        <v>25</v>
      </c>
      <c r="B26" s="2" t="s">
        <v>26</v>
      </c>
      <c r="C26" s="14">
        <v>0</v>
      </c>
      <c r="D26" s="14">
        <v>0</v>
      </c>
      <c r="E26" s="14">
        <v>0</v>
      </c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>
        <v>0</v>
      </c>
      <c r="D27" s="14">
        <v>0</v>
      </c>
      <c r="E27" s="14">
        <v>0</v>
      </c>
      <c r="F27" s="15">
        <f>SUM(C27:E27)</f>
        <v>0</v>
      </c>
    </row>
    <row r="28" ht="15" customHeight="1"/>
    <row r="29" spans="1:7" ht="15" customHeight="1" thickBot="1">
      <c r="A29" s="16" t="s">
        <v>31</v>
      </c>
      <c r="B29" s="16"/>
      <c r="C29" s="68">
        <f>C14+C15+C19+C23+C26+C27</f>
        <v>71</v>
      </c>
      <c r="D29" s="68">
        <f>D14+D15+D19+D23+D26+D27</f>
        <v>111</v>
      </c>
      <c r="E29" s="68">
        <f>E14+E15+E19+E23+E26+E27</f>
        <v>148</v>
      </c>
      <c r="F29" s="68">
        <f>F14+F15+F19+F23+F26+F27</f>
        <v>330</v>
      </c>
      <c r="G29" s="55"/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2" ht="15" customHeight="1"/>
    <row r="33" ht="15" customHeight="1"/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20</v>
      </c>
      <c r="C38" s="10" t="s">
        <v>21</v>
      </c>
      <c r="D38" s="10" t="s">
        <v>22</v>
      </c>
      <c r="E38" s="10" t="s">
        <v>47</v>
      </c>
    </row>
    <row r="39" ht="15" customHeight="1"/>
    <row r="40" spans="1:5" ht="15" customHeight="1">
      <c r="A40" s="2" t="s">
        <v>34</v>
      </c>
      <c r="B40" s="9">
        <f>+SUM(B41:B44)</f>
        <v>79302509</v>
      </c>
      <c r="C40" s="9">
        <f>+SUM(C41:C44)</f>
        <v>293406993</v>
      </c>
      <c r="D40" s="9">
        <f>+SUM(D41:D44)</f>
        <v>469761126</v>
      </c>
      <c r="E40" s="9">
        <f>SUM(E41:E44)</f>
        <v>842470628</v>
      </c>
    </row>
    <row r="41" spans="1:5" ht="15" customHeight="1">
      <c r="A41" s="13" t="s">
        <v>24</v>
      </c>
      <c r="B41" s="9">
        <v>68350000</v>
      </c>
      <c r="C41" s="9">
        <v>280695000</v>
      </c>
      <c r="D41" s="9">
        <v>444637747</v>
      </c>
      <c r="E41" s="9">
        <f>SUM(B41:D41)</f>
        <v>793682747</v>
      </c>
    </row>
    <row r="42" spans="1:5" ht="15" customHeight="1">
      <c r="A42" s="13" t="s">
        <v>28</v>
      </c>
      <c r="B42" s="9">
        <v>10952509</v>
      </c>
      <c r="C42" s="9">
        <v>12711993</v>
      </c>
      <c r="D42" s="9">
        <v>25123379</v>
      </c>
      <c r="E42" s="9">
        <f>SUM(B42:D42)</f>
        <v>48787881</v>
      </c>
    </row>
    <row r="43" spans="1:5" ht="15" customHeight="1">
      <c r="A43" s="13" t="s">
        <v>30</v>
      </c>
      <c r="B43" s="9">
        <v>0</v>
      </c>
      <c r="C43" s="9">
        <v>0</v>
      </c>
      <c r="D43" s="9">
        <v>0</v>
      </c>
      <c r="E43" s="9">
        <f>SUM(B43:D43)</f>
        <v>0</v>
      </c>
    </row>
    <row r="44" spans="1:5" ht="15" customHeight="1">
      <c r="A44" s="13"/>
      <c r="B44" s="9"/>
      <c r="C44" s="9"/>
      <c r="D44" s="9"/>
      <c r="E44" s="9"/>
    </row>
    <row r="45" spans="1:5" ht="15" customHeight="1">
      <c r="A45" s="12"/>
      <c r="B45" s="9"/>
      <c r="C45" s="9"/>
      <c r="D45" s="9"/>
      <c r="E45" s="9"/>
    </row>
    <row r="46" spans="1:7" ht="15" customHeight="1">
      <c r="A46" s="2" t="s">
        <v>35</v>
      </c>
      <c r="B46" s="9">
        <f>+SUM(B47:B50)</f>
        <v>116550000</v>
      </c>
      <c r="C46" s="9">
        <f>+SUM(C47:C50)</f>
        <v>0</v>
      </c>
      <c r="D46" s="9">
        <f>+SUM(D47:D50)</f>
        <v>0</v>
      </c>
      <c r="E46" s="9">
        <f>SUM(E47:E50)</f>
        <v>116550000</v>
      </c>
      <c r="G46" s="53"/>
    </row>
    <row r="47" spans="1:5" ht="15" customHeight="1">
      <c r="A47" s="13" t="s">
        <v>24</v>
      </c>
      <c r="B47" s="9">
        <v>116550000</v>
      </c>
      <c r="C47" s="9">
        <v>0</v>
      </c>
      <c r="D47" s="9">
        <v>0</v>
      </c>
      <c r="E47" s="9">
        <f>SUM(B47:D47)</f>
        <v>116550000</v>
      </c>
    </row>
    <row r="48" spans="1:5" ht="15" customHeight="1">
      <c r="A48" s="13" t="s">
        <v>28</v>
      </c>
      <c r="B48" s="9">
        <v>0</v>
      </c>
      <c r="C48" s="9">
        <v>0</v>
      </c>
      <c r="D48" s="9">
        <v>0</v>
      </c>
      <c r="E48" s="9">
        <f>SUM(B48:D48)</f>
        <v>0</v>
      </c>
    </row>
    <row r="49" spans="1:5" ht="15" customHeight="1">
      <c r="A49" s="13" t="s">
        <v>30</v>
      </c>
      <c r="B49" s="9">
        <v>0</v>
      </c>
      <c r="C49" s="9">
        <v>0</v>
      </c>
      <c r="D49" s="9">
        <v>0</v>
      </c>
      <c r="E49" s="4">
        <f>SUM(B49:D49)</f>
        <v>0</v>
      </c>
    </row>
    <row r="50" spans="1:5" ht="15" customHeight="1">
      <c r="A50" s="13"/>
      <c r="B50" s="9"/>
      <c r="C50" s="9"/>
      <c r="D50" s="9"/>
      <c r="E50" s="4"/>
    </row>
    <row r="51" spans="2:5" ht="15" customHeight="1">
      <c r="B51" s="9"/>
      <c r="C51" s="9"/>
      <c r="D51" s="9"/>
      <c r="E51" s="9"/>
    </row>
    <row r="52" spans="1:5" ht="15" customHeight="1" thickBot="1">
      <c r="A52" s="16" t="s">
        <v>31</v>
      </c>
      <c r="B52" s="31">
        <f>B40+B46</f>
        <v>195852509</v>
      </c>
      <c r="C52" s="31">
        <f>C40+C46</f>
        <v>293406993</v>
      </c>
      <c r="D52" s="31">
        <f>D40+D46</f>
        <v>469761126</v>
      </c>
      <c r="E52" s="31">
        <f>E40+E46</f>
        <v>959020628</v>
      </c>
    </row>
    <row r="53" ht="15" customHeight="1" thickTop="1">
      <c r="A53" s="77" t="s">
        <v>74</v>
      </c>
    </row>
    <row r="54" ht="15" customHeight="1"/>
    <row r="55" ht="15" customHeight="1"/>
    <row r="56" spans="1:5" ht="15" customHeight="1">
      <c r="A56" s="98" t="s">
        <v>36</v>
      </c>
      <c r="B56" s="98"/>
      <c r="C56" s="98"/>
      <c r="D56" s="98"/>
      <c r="E56" s="98"/>
    </row>
    <row r="57" spans="1:5" ht="15" customHeight="1">
      <c r="A57" s="98" t="s">
        <v>33</v>
      </c>
      <c r="B57" s="98"/>
      <c r="C57" s="98"/>
      <c r="D57" s="98"/>
      <c r="E57" s="98"/>
    </row>
    <row r="58" spans="1:14" ht="15" customHeight="1">
      <c r="A58" s="98" t="s">
        <v>64</v>
      </c>
      <c r="B58" s="98"/>
      <c r="C58" s="98"/>
      <c r="D58" s="98"/>
      <c r="E58" s="9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37</v>
      </c>
      <c r="B60" s="10" t="s">
        <v>20</v>
      </c>
      <c r="C60" s="10" t="s">
        <v>21</v>
      </c>
      <c r="D60" s="10" t="s">
        <v>22</v>
      </c>
      <c r="E60" s="10" t="s">
        <v>47</v>
      </c>
    </row>
    <row r="61" ht="15" customHeight="1"/>
    <row r="62" spans="1:5" ht="15" customHeight="1">
      <c r="A62" s="2" t="s">
        <v>34</v>
      </c>
      <c r="B62" s="9">
        <f>+SUM(B63:B66)</f>
        <v>79302509</v>
      </c>
      <c r="C62" s="75">
        <f>+SUM(C63:C66)</f>
        <v>293406993</v>
      </c>
      <c r="D62" s="75">
        <f>+SUM(D63:D66)</f>
        <v>469761126</v>
      </c>
      <c r="E62" s="75">
        <f>SUM(E63:E66)</f>
        <v>842470628</v>
      </c>
    </row>
    <row r="63" spans="1:5" ht="15" customHeight="1">
      <c r="A63" s="13" t="s">
        <v>38</v>
      </c>
      <c r="B63" s="9">
        <v>10952509</v>
      </c>
      <c r="C63" s="9">
        <v>12711993</v>
      </c>
      <c r="D63" s="9">
        <v>25123379</v>
      </c>
      <c r="E63" s="9">
        <f>SUM(B63:D63)</f>
        <v>48787881</v>
      </c>
    </row>
    <row r="64" spans="1:5" ht="15" customHeight="1">
      <c r="A64" s="13" t="s">
        <v>60</v>
      </c>
      <c r="B64" s="9">
        <v>68350000</v>
      </c>
      <c r="C64" s="9">
        <v>280695000</v>
      </c>
      <c r="D64" s="9">
        <v>444637747</v>
      </c>
      <c r="E64" s="9">
        <f>SUM(B64:D64)</f>
        <v>793682747</v>
      </c>
    </row>
    <row r="65" spans="2:5" ht="15" customHeight="1">
      <c r="B65" s="9"/>
      <c r="C65" s="9"/>
      <c r="D65" s="9"/>
      <c r="E65" s="75">
        <f>SUM(B65:D65)</f>
        <v>0</v>
      </c>
    </row>
    <row r="66" spans="1:5" ht="15" customHeight="1">
      <c r="A66" s="96"/>
      <c r="B66" s="9"/>
      <c r="C66" s="9"/>
      <c r="D66" s="9"/>
      <c r="E66" s="75"/>
    </row>
    <row r="67" spans="2:5" ht="15" customHeight="1"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35</v>
      </c>
      <c r="B69" s="9">
        <f>+SUM(B70:B72)</f>
        <v>116550000</v>
      </c>
      <c r="C69" s="9">
        <f>+SUM(C70:C72)</f>
        <v>0</v>
      </c>
      <c r="D69" s="9">
        <f>+SUM(D70:D72)</f>
        <v>0</v>
      </c>
      <c r="E69" s="9">
        <f>SUM(B69:D69)</f>
        <v>116550000</v>
      </c>
    </row>
    <row r="70" spans="1:5" ht="15" customHeight="1">
      <c r="A70" s="13" t="s">
        <v>43</v>
      </c>
      <c r="B70" s="9">
        <v>116550000</v>
      </c>
      <c r="C70" s="9">
        <v>0</v>
      </c>
      <c r="D70" s="9">
        <v>0</v>
      </c>
      <c r="E70" s="9">
        <f>SUM(B70:D70)</f>
        <v>116550000</v>
      </c>
    </row>
    <row r="71" spans="1:5" ht="15" customHeight="1">
      <c r="A71" s="2" t="s">
        <v>39</v>
      </c>
      <c r="B71" s="9"/>
      <c r="C71" s="9"/>
      <c r="D71" s="9"/>
      <c r="E71" s="9"/>
    </row>
    <row r="72" spans="1:5" ht="15" customHeight="1">
      <c r="A72" s="2" t="s">
        <v>40</v>
      </c>
      <c r="B72" s="9"/>
      <c r="C72" s="9"/>
      <c r="D72" s="9"/>
      <c r="E72" s="9"/>
    </row>
    <row r="73" spans="1:5" ht="15" customHeight="1">
      <c r="A73" s="2" t="s">
        <v>41</v>
      </c>
      <c r="B73" s="9"/>
      <c r="C73" s="9"/>
      <c r="D73" s="9"/>
      <c r="E73" s="9"/>
    </row>
    <row r="74" spans="1:5" ht="15" customHeight="1">
      <c r="A74" s="2" t="s">
        <v>42</v>
      </c>
      <c r="B74" s="9"/>
      <c r="C74" s="9"/>
      <c r="D74" s="9"/>
      <c r="E74" s="9"/>
    </row>
    <row r="75" spans="1:5" ht="15" customHeight="1" thickBot="1">
      <c r="A75" s="16" t="s">
        <v>31</v>
      </c>
      <c r="B75" s="31">
        <f>B62+B69</f>
        <v>195852509</v>
      </c>
      <c r="C75" s="31">
        <f>C62+C69</f>
        <v>293406993</v>
      </c>
      <c r="D75" s="31">
        <f>D62+D69</f>
        <v>469761126</v>
      </c>
      <c r="E75" s="31">
        <f>E62+E69</f>
        <v>959020628</v>
      </c>
    </row>
    <row r="76" ht="15" customHeight="1" thickTop="1">
      <c r="A76" s="77" t="s">
        <v>74</v>
      </c>
    </row>
    <row r="77" ht="15" customHeight="1"/>
    <row r="78" ht="15" customHeight="1"/>
    <row r="79" spans="1:5" ht="15" customHeight="1">
      <c r="A79" s="98" t="s">
        <v>51</v>
      </c>
      <c r="B79" s="98"/>
      <c r="C79" s="98"/>
      <c r="D79" s="98"/>
      <c r="E79" s="98"/>
    </row>
    <row r="80" spans="1:5" ht="15" customHeight="1">
      <c r="A80" s="98" t="s">
        <v>52</v>
      </c>
      <c r="B80" s="98"/>
      <c r="C80" s="98"/>
      <c r="D80" s="98"/>
      <c r="E80" s="98"/>
    </row>
    <row r="81" spans="1:5" ht="15" customHeight="1">
      <c r="A81" s="98" t="s">
        <v>64</v>
      </c>
      <c r="B81" s="98"/>
      <c r="C81" s="98"/>
      <c r="D81" s="98"/>
      <c r="E81" s="98"/>
    </row>
    <row r="82" spans="1:5" ht="15" customHeight="1">
      <c r="A82" s="50"/>
      <c r="B82" s="54"/>
      <c r="C82" s="54"/>
      <c r="D82" s="54"/>
      <c r="E82" s="54"/>
    </row>
    <row r="83" spans="1:5" ht="15" customHeight="1" thickBot="1">
      <c r="A83" s="24" t="s">
        <v>37</v>
      </c>
      <c r="B83" s="10" t="s">
        <v>20</v>
      </c>
      <c r="C83" s="10" t="s">
        <v>21</v>
      </c>
      <c r="D83" s="10" t="s">
        <v>22</v>
      </c>
      <c r="E83" s="10" t="s">
        <v>47</v>
      </c>
    </row>
    <row r="84" spans="1:5" ht="15" customHeight="1">
      <c r="A84" s="50"/>
      <c r="B84" s="54"/>
      <c r="C84" s="54"/>
      <c r="D84" s="54"/>
      <c r="E84" s="54"/>
    </row>
    <row r="85" spans="1:5" ht="15" customHeight="1">
      <c r="A85" s="50" t="s">
        <v>54</v>
      </c>
      <c r="B85" s="54">
        <f>'III Trimestre'!E99</f>
        <v>1516007041.48</v>
      </c>
      <c r="C85" s="54">
        <f aca="true" t="shared" si="0" ref="C85:D87">B99</f>
        <v>1826487865.82</v>
      </c>
      <c r="D85" s="54">
        <f t="shared" si="0"/>
        <v>2008414206.1399999</v>
      </c>
      <c r="E85" s="54">
        <f>B85</f>
        <v>1516007041.48</v>
      </c>
    </row>
    <row r="86" spans="1:6" ht="15" customHeight="1">
      <c r="A86" s="27" t="s">
        <v>61</v>
      </c>
      <c r="B86" s="60">
        <f>'III Trimestre'!D100</f>
        <v>402260080.78</v>
      </c>
      <c r="C86" s="60">
        <f t="shared" si="0"/>
        <v>656290905.1199999</v>
      </c>
      <c r="D86" s="60">
        <f t="shared" si="0"/>
        <v>696217245.4399998</v>
      </c>
      <c r="E86" s="52">
        <f>B86</f>
        <v>402260080.78</v>
      </c>
      <c r="F86" s="55"/>
    </row>
    <row r="87" spans="1:5" ht="15" customHeight="1">
      <c r="A87" s="27" t="s">
        <v>62</v>
      </c>
      <c r="B87" s="60">
        <f>'III Trimestre'!D101</f>
        <v>1233387532.78</v>
      </c>
      <c r="C87" s="60">
        <f t="shared" si="0"/>
        <v>1289837532.78</v>
      </c>
      <c r="D87" s="60">
        <f t="shared" si="0"/>
        <v>1431837532.78</v>
      </c>
      <c r="E87" s="52">
        <f>B87</f>
        <v>1233387532.78</v>
      </c>
    </row>
    <row r="88" spans="1:5" ht="15" customHeight="1">
      <c r="A88" s="26" t="s">
        <v>55</v>
      </c>
      <c r="B88" s="33">
        <f>SUM(B89:B90)</f>
        <v>506333333.34</v>
      </c>
      <c r="C88" s="33">
        <f>SUM(C89:C90)</f>
        <v>475333333.32</v>
      </c>
      <c r="D88" s="33">
        <f>SUM(D89:D90)</f>
        <v>347666666.68</v>
      </c>
      <c r="E88" s="33">
        <f>SUM(E89:E90)</f>
        <v>1329333333.34</v>
      </c>
    </row>
    <row r="89" spans="1:5" ht="15" customHeight="1">
      <c r="A89" s="27" t="s">
        <v>61</v>
      </c>
      <c r="B89" s="22">
        <v>333333333.34</v>
      </c>
      <c r="C89" s="22">
        <v>333333333.32</v>
      </c>
      <c r="D89" s="22">
        <v>166666666.68</v>
      </c>
      <c r="E89" s="22">
        <f>SUM(B89:D89)</f>
        <v>833333333.3399999</v>
      </c>
    </row>
    <row r="90" spans="1:5" ht="15" customHeight="1">
      <c r="A90" s="27" t="s">
        <v>62</v>
      </c>
      <c r="B90" s="22">
        <v>173000000</v>
      </c>
      <c r="C90" s="52">
        <v>142000000</v>
      </c>
      <c r="D90" s="22">
        <v>181000000</v>
      </c>
      <c r="E90" s="22">
        <f>SUM(B90:D90)</f>
        <v>496000000</v>
      </c>
    </row>
    <row r="91" spans="1:5" ht="15" customHeight="1">
      <c r="A91" s="26" t="s">
        <v>56</v>
      </c>
      <c r="B91" s="33">
        <f aca="true" t="shared" si="1" ref="B91:E93">B85+B88</f>
        <v>2022340374.82</v>
      </c>
      <c r="C91" s="33">
        <f t="shared" si="1"/>
        <v>2301821199.14</v>
      </c>
      <c r="D91" s="33">
        <f t="shared" si="1"/>
        <v>2356080872.8199997</v>
      </c>
      <c r="E91" s="33">
        <f t="shared" si="1"/>
        <v>2845340374.8199997</v>
      </c>
    </row>
    <row r="92" spans="1:6" ht="15" customHeight="1">
      <c r="A92" s="27" t="s">
        <v>61</v>
      </c>
      <c r="B92" s="60">
        <f aca="true" t="shared" si="2" ref="B92:D93">B86+B89</f>
        <v>735593414.1199999</v>
      </c>
      <c r="C92" s="60">
        <f t="shared" si="2"/>
        <v>989624238.4399998</v>
      </c>
      <c r="D92" s="60">
        <f t="shared" si="2"/>
        <v>862883912.1199999</v>
      </c>
      <c r="E92" s="52">
        <f t="shared" si="1"/>
        <v>1235593414.12</v>
      </c>
      <c r="F92" s="55"/>
    </row>
    <row r="93" spans="1:5" ht="15" customHeight="1">
      <c r="A93" s="27" t="s">
        <v>62</v>
      </c>
      <c r="B93" s="60">
        <f t="shared" si="2"/>
        <v>1406387532.78</v>
      </c>
      <c r="C93" s="60">
        <f t="shared" si="2"/>
        <v>1431837532.78</v>
      </c>
      <c r="D93" s="60">
        <f t="shared" si="2"/>
        <v>1612837532.78</v>
      </c>
      <c r="E93" s="52">
        <f t="shared" si="1"/>
        <v>1729387532.78</v>
      </c>
    </row>
    <row r="94" spans="1:5" ht="15" customHeight="1">
      <c r="A94" s="26" t="s">
        <v>57</v>
      </c>
      <c r="B94" s="3">
        <f>B95+B98</f>
        <v>195852509</v>
      </c>
      <c r="C94" s="33">
        <f>C95+C98</f>
        <v>293406993</v>
      </c>
      <c r="D94" s="33">
        <f>D95+D98</f>
        <v>469761126</v>
      </c>
      <c r="E94" s="33">
        <f>E95+E98</f>
        <v>959020628</v>
      </c>
    </row>
    <row r="95" spans="1:5" ht="15" customHeight="1">
      <c r="A95" s="27" t="s">
        <v>61</v>
      </c>
      <c r="B95" s="2">
        <f>B62</f>
        <v>79302509</v>
      </c>
      <c r="C95" s="52">
        <f>C62</f>
        <v>293406993</v>
      </c>
      <c r="D95" s="52">
        <f>D62</f>
        <v>469761126</v>
      </c>
      <c r="E95" s="61">
        <f>SUM(B95:D95)</f>
        <v>842470628</v>
      </c>
    </row>
    <row r="96" s="48" customFormat="1" ht="15" customHeight="1">
      <c r="A96" s="47" t="s">
        <v>68</v>
      </c>
    </row>
    <row r="97" s="48" customFormat="1" ht="15" customHeight="1">
      <c r="A97" s="47" t="s">
        <v>69</v>
      </c>
    </row>
    <row r="98" spans="1:6" ht="15" customHeight="1">
      <c r="A98" s="27" t="s">
        <v>62</v>
      </c>
      <c r="B98" s="60">
        <f>B69</f>
        <v>116550000</v>
      </c>
      <c r="C98" s="60">
        <f>C69</f>
        <v>0</v>
      </c>
      <c r="D98" s="60">
        <f>D69</f>
        <v>0</v>
      </c>
      <c r="E98" s="61">
        <f>SUM(B98:D98)</f>
        <v>116550000</v>
      </c>
      <c r="F98" s="55"/>
    </row>
    <row r="99" spans="1:5" ht="15" customHeight="1">
      <c r="A99" s="26" t="s">
        <v>58</v>
      </c>
      <c r="B99" s="33">
        <f aca="true" t="shared" si="3" ref="B99:E100">B91-B94</f>
        <v>1826487865.82</v>
      </c>
      <c r="C99" s="33">
        <f t="shared" si="3"/>
        <v>2008414206.1399999</v>
      </c>
      <c r="D99" s="33">
        <f t="shared" si="3"/>
        <v>1886319746.8199997</v>
      </c>
      <c r="E99" s="33">
        <f t="shared" si="3"/>
        <v>1886319746.8199997</v>
      </c>
    </row>
    <row r="100" spans="1:6" ht="15" customHeight="1">
      <c r="A100" s="27" t="s">
        <v>61</v>
      </c>
      <c r="B100" s="60">
        <f>B92-B95</f>
        <v>656290905.1199999</v>
      </c>
      <c r="C100" s="60">
        <f>C92-C95</f>
        <v>696217245.4399998</v>
      </c>
      <c r="D100" s="60">
        <f>D92-D95</f>
        <v>393122786.1199999</v>
      </c>
      <c r="E100" s="52">
        <f t="shared" si="3"/>
        <v>393122786.1199999</v>
      </c>
      <c r="F100" s="55"/>
    </row>
    <row r="101" spans="1:5" ht="15" customHeight="1">
      <c r="A101" s="27" t="s">
        <v>62</v>
      </c>
      <c r="B101" s="60">
        <f>B93-B98</f>
        <v>1289837532.78</v>
      </c>
      <c r="C101" s="60">
        <f>C93-C98</f>
        <v>1431837532.78</v>
      </c>
      <c r="D101" s="60">
        <f>D93-D98</f>
        <v>1612837532.78</v>
      </c>
      <c r="E101" s="52">
        <f>E93-E98</f>
        <v>1612837532.78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77" t="s">
        <v>74</v>
      </c>
    </row>
    <row r="104" ht="15" customHeight="1"/>
    <row r="105" ht="15" customHeight="1"/>
    <row r="106" ht="15">
      <c r="A106" s="103" t="s">
        <v>85</v>
      </c>
    </row>
  </sheetData>
  <sheetProtection/>
  <mergeCells count="12">
    <mergeCell ref="A8:F8"/>
    <mergeCell ref="A9:F9"/>
    <mergeCell ref="A34:E34"/>
    <mergeCell ref="A36:E36"/>
    <mergeCell ref="A58:E58"/>
    <mergeCell ref="A81:E81"/>
    <mergeCell ref="A1:F1"/>
    <mergeCell ref="A79:E79"/>
    <mergeCell ref="A80:E80"/>
    <mergeCell ref="A56:E56"/>
    <mergeCell ref="A57:E57"/>
    <mergeCell ref="A35:E3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zoomScale="80" zoomScaleNormal="80" zoomScalePageLayoutView="0" workbookViewId="0" topLeftCell="A86">
      <selection activeCell="A106" sqref="A106"/>
    </sheetView>
  </sheetViews>
  <sheetFormatPr defaultColWidth="11.57421875" defaultRowHeight="15"/>
  <cols>
    <col min="1" max="1" width="54.28125" style="2" customWidth="1"/>
    <col min="2" max="2" width="16.7109375" style="2" customWidth="1"/>
    <col min="3" max="3" width="20.57421875" style="2" customWidth="1"/>
    <col min="4" max="4" width="28.421875" style="2" customWidth="1"/>
    <col min="5" max="5" width="15.5742187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78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0" ht="15" customHeight="1"/>
    <row r="11" spans="1:5" ht="15" customHeight="1" thickBot="1">
      <c r="A11" s="10" t="s">
        <v>9</v>
      </c>
      <c r="B11" s="10" t="s">
        <v>10</v>
      </c>
      <c r="C11" s="10" t="s">
        <v>44</v>
      </c>
      <c r="D11" s="10" t="s">
        <v>45</v>
      </c>
      <c r="E11" s="10" t="s">
        <v>50</v>
      </c>
    </row>
    <row r="12" spans="1:5" ht="15" customHeight="1">
      <c r="A12" s="11"/>
      <c r="B12" s="11"/>
      <c r="C12" s="11"/>
      <c r="D12" s="11"/>
      <c r="E12" s="11"/>
    </row>
    <row r="13" ht="15" customHeight="1">
      <c r="A13" s="12" t="s">
        <v>24</v>
      </c>
    </row>
    <row r="14" spans="1:5" ht="15" customHeight="1">
      <c r="A14" s="13" t="s">
        <v>25</v>
      </c>
      <c r="B14" s="2" t="s">
        <v>26</v>
      </c>
      <c r="C14" s="14">
        <f>'I Trimestre'!F14</f>
        <v>127</v>
      </c>
      <c r="D14" s="14">
        <f>'II Trimestre'!F14</f>
        <v>136</v>
      </c>
      <c r="E14" s="15">
        <f>SUM(C14:D14)</f>
        <v>263</v>
      </c>
    </row>
    <row r="15" spans="1:5" ht="15" customHeight="1">
      <c r="A15" s="13" t="s">
        <v>27</v>
      </c>
      <c r="B15" s="2" t="s">
        <v>26</v>
      </c>
      <c r="C15" s="14">
        <f>'I Trimestre'!F15</f>
        <v>108</v>
      </c>
      <c r="D15" s="14">
        <f>'II Trimestre'!F15</f>
        <v>53</v>
      </c>
      <c r="E15" s="15">
        <f>SUM(C15:D15)</f>
        <v>161</v>
      </c>
    </row>
    <row r="16" spans="1:5" ht="15" customHeight="1">
      <c r="A16" s="12" t="s">
        <v>28</v>
      </c>
      <c r="C16" s="14"/>
      <c r="D16" s="14"/>
      <c r="E16" s="15"/>
    </row>
    <row r="17" spans="1:5" ht="15" customHeight="1">
      <c r="A17" s="13" t="s">
        <v>25</v>
      </c>
      <c r="C17" s="14"/>
      <c r="D17" s="14"/>
      <c r="E17" s="15"/>
    </row>
    <row r="18" spans="1:5" s="35" customFormat="1" ht="15" customHeight="1">
      <c r="A18" s="13"/>
      <c r="B18" s="40" t="s">
        <v>29</v>
      </c>
      <c r="C18" s="14">
        <f>'I Trimestre'!F18</f>
        <v>0</v>
      </c>
      <c r="D18" s="14">
        <f>'II Trimestre'!F18</f>
        <v>0</v>
      </c>
      <c r="E18" s="49">
        <f>SUM(C18:D18)</f>
        <v>0</v>
      </c>
    </row>
    <row r="19" spans="1:5" s="35" customFormat="1" ht="15" customHeight="1">
      <c r="A19" s="41" t="s">
        <v>66</v>
      </c>
      <c r="B19" s="35" t="s">
        <v>26</v>
      </c>
      <c r="C19" s="14">
        <f>'I Trimestre'!F19</f>
        <v>0</v>
      </c>
      <c r="D19" s="14">
        <f>'II Trimestre'!F19</f>
        <v>0</v>
      </c>
      <c r="E19" s="49">
        <f>SUM(C19:D19)</f>
        <v>0</v>
      </c>
    </row>
    <row r="20" spans="1:5" ht="15" customHeight="1">
      <c r="A20" s="41" t="s">
        <v>67</v>
      </c>
      <c r="B20" s="40" t="s">
        <v>26</v>
      </c>
      <c r="C20" s="14">
        <f>'I Trimestre'!F20</f>
        <v>0</v>
      </c>
      <c r="D20" s="14">
        <f>'II Trimestre'!F20</f>
        <v>175</v>
      </c>
      <c r="E20" s="15">
        <f>SUM(C20:D20)</f>
        <v>175</v>
      </c>
    </row>
    <row r="21" spans="1:5" ht="15" customHeight="1">
      <c r="A21" s="13"/>
      <c r="B21" s="35"/>
      <c r="C21" s="14"/>
      <c r="D21" s="14"/>
      <c r="E21" s="15"/>
    </row>
    <row r="22" spans="1:5" ht="15" customHeight="1">
      <c r="A22" s="13" t="s">
        <v>27</v>
      </c>
      <c r="C22" s="14"/>
      <c r="D22" s="14"/>
      <c r="E22" s="15"/>
    </row>
    <row r="23" spans="1:5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5">
        <f>SUM(C23:D23)</f>
        <v>0</v>
      </c>
    </row>
    <row r="24" spans="1:5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5">
        <f>SUM(C24:D24)</f>
        <v>0</v>
      </c>
    </row>
    <row r="25" spans="1:5" ht="15" customHeight="1">
      <c r="A25" s="69" t="s">
        <v>30</v>
      </c>
      <c r="C25" s="74">
        <f>SUM(C26:C27)</f>
        <v>0</v>
      </c>
      <c r="D25" s="74">
        <f>SUM(D26:D27)</f>
        <v>0</v>
      </c>
      <c r="E25" s="74">
        <f>SUM(E26:E27)</f>
        <v>0</v>
      </c>
    </row>
    <row r="26" spans="1:5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5">
        <f>SUM(C26:D26)</f>
        <v>0</v>
      </c>
    </row>
    <row r="27" spans="1:5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5">
        <f>SUM(C27:D27)</f>
        <v>0</v>
      </c>
    </row>
    <row r="28" ht="15" customHeight="1"/>
    <row r="29" spans="1:6" ht="15" customHeight="1" thickBot="1">
      <c r="A29" s="16" t="s">
        <v>31</v>
      </c>
      <c r="B29" s="16"/>
      <c r="C29" s="68">
        <f>C14+C15+C19+C23+C26+C27</f>
        <v>235</v>
      </c>
      <c r="D29" s="68">
        <f>D14+D15+D19+D23+D26+D27</f>
        <v>189</v>
      </c>
      <c r="E29" s="68">
        <f>E14+E15+E19+E23+E26+E27</f>
        <v>424</v>
      </c>
      <c r="F29" s="68"/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2" ht="15" customHeight="1"/>
    <row r="33" ht="15" customHeight="1"/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4" ht="15" customHeight="1" thickBot="1">
      <c r="A38" s="10" t="s">
        <v>9</v>
      </c>
      <c r="B38" s="10" t="s">
        <v>44</v>
      </c>
      <c r="C38" s="10" t="s">
        <v>45</v>
      </c>
      <c r="D38" s="10" t="s">
        <v>50</v>
      </c>
    </row>
    <row r="39" ht="15" customHeight="1"/>
    <row r="40" spans="1:5" ht="15" customHeight="1">
      <c r="A40" s="2" t="s">
        <v>34</v>
      </c>
      <c r="B40" s="9">
        <f>'I Trimestre'!E40</f>
        <v>332127980</v>
      </c>
      <c r="C40" s="9">
        <f>'II Trimestre'!E40</f>
        <v>394627467.96</v>
      </c>
      <c r="D40" s="57">
        <f>SUM(D41:D44)</f>
        <v>726755447.96</v>
      </c>
      <c r="E40" s="55"/>
    </row>
    <row r="41" spans="1:5" ht="15" customHeight="1">
      <c r="A41" s="12" t="s">
        <v>24</v>
      </c>
      <c r="B41" s="9">
        <f>'I Trimestre'!E41</f>
        <v>329295408</v>
      </c>
      <c r="C41" s="9">
        <f>'II Trimestre'!E41</f>
        <v>389020000</v>
      </c>
      <c r="D41" s="4">
        <f>SUM(B41:C41)</f>
        <v>718315408</v>
      </c>
      <c r="E41" s="9"/>
    </row>
    <row r="42" spans="1:5" ht="15" customHeight="1">
      <c r="A42" s="12" t="s">
        <v>28</v>
      </c>
      <c r="B42" s="9">
        <f>'I Trimestre'!E42</f>
        <v>2832572</v>
      </c>
      <c r="C42" s="9">
        <f>'II Trimestre'!E42</f>
        <v>5607467.96</v>
      </c>
      <c r="D42" s="4">
        <f>SUM(B42:C42)</f>
        <v>8440039.96</v>
      </c>
      <c r="E42" s="9"/>
    </row>
    <row r="43" spans="1:5" ht="15" customHeight="1">
      <c r="A43" s="12" t="s">
        <v>30</v>
      </c>
      <c r="B43" s="9">
        <f>'I Trimestre'!E43</f>
        <v>0</v>
      </c>
      <c r="C43" s="9">
        <f>'II Trimestre'!E43</f>
        <v>0</v>
      </c>
      <c r="D43" s="4">
        <f>SUM(B43:C43)</f>
        <v>0</v>
      </c>
      <c r="E43" s="9"/>
    </row>
    <row r="44" spans="1:5" ht="15" customHeight="1">
      <c r="A44" s="12"/>
      <c r="B44" s="9"/>
      <c r="C44" s="9"/>
      <c r="D44" s="4"/>
      <c r="E44" s="9"/>
    </row>
    <row r="45" spans="1:5" ht="15" customHeight="1">
      <c r="A45" s="12"/>
      <c r="B45" s="9"/>
      <c r="C45" s="9"/>
      <c r="D45" s="9"/>
      <c r="E45" s="9"/>
    </row>
    <row r="46" spans="1:5" ht="15" customHeight="1">
      <c r="A46" s="2" t="s">
        <v>35</v>
      </c>
      <c r="B46" s="9">
        <f>'I Trimestre'!E46</f>
        <v>332398116.18</v>
      </c>
      <c r="C46" s="9">
        <f>'II Trimestre'!E46</f>
        <v>141508089</v>
      </c>
      <c r="D46" s="57">
        <f>SUM(D47:D50)</f>
        <v>473906205.18</v>
      </c>
      <c r="E46" s="55"/>
    </row>
    <row r="47" spans="1:5" ht="15" customHeight="1">
      <c r="A47" s="12" t="s">
        <v>24</v>
      </c>
      <c r="B47" s="9">
        <f>'I Trimestre'!E47</f>
        <v>330596638.02</v>
      </c>
      <c r="C47" s="9">
        <f>'II Trimestre'!E47</f>
        <v>140268089</v>
      </c>
      <c r="D47" s="4">
        <f>SUM(B47:C47)</f>
        <v>470864727.02</v>
      </c>
      <c r="E47" s="9"/>
    </row>
    <row r="48" spans="1:5" ht="15" customHeight="1">
      <c r="A48" s="12" t="s">
        <v>28</v>
      </c>
      <c r="B48" s="9">
        <f>'I Trimestre'!E48</f>
        <v>1801478.16</v>
      </c>
      <c r="C48" s="9">
        <f>'II Trimestre'!E48</f>
        <v>1240000</v>
      </c>
      <c r="D48" s="4">
        <f>SUM(B48:C48)</f>
        <v>3041478.16</v>
      </c>
      <c r="E48" s="9"/>
    </row>
    <row r="49" spans="1:5" ht="15" customHeight="1">
      <c r="A49" s="12" t="s">
        <v>30</v>
      </c>
      <c r="B49" s="9">
        <f>'I Trimestre'!E49</f>
        <v>0</v>
      </c>
      <c r="C49" s="9">
        <f>'II Trimestre'!E49</f>
        <v>0</v>
      </c>
      <c r="D49" s="4">
        <f>SUM(B49:C49)</f>
        <v>0</v>
      </c>
      <c r="E49" s="9"/>
    </row>
    <row r="50" spans="1:5" ht="15" customHeight="1">
      <c r="A50" s="12"/>
      <c r="B50" s="9"/>
      <c r="C50" s="9"/>
      <c r="D50" s="4"/>
      <c r="E50" s="9"/>
    </row>
    <row r="51" spans="2:5" ht="15" customHeight="1">
      <c r="B51" s="9"/>
      <c r="C51" s="9"/>
      <c r="D51" s="9"/>
      <c r="E51" s="55"/>
    </row>
    <row r="52" spans="1:7" ht="15" customHeight="1" thickBot="1">
      <c r="A52" s="16" t="s">
        <v>31</v>
      </c>
      <c r="B52" s="58">
        <f>B40+B46</f>
        <v>664526096.1800001</v>
      </c>
      <c r="C52" s="58">
        <f>C40+C46</f>
        <v>536135556.96</v>
      </c>
      <c r="D52" s="58">
        <f>D40+D46</f>
        <v>1200661653.14</v>
      </c>
      <c r="E52" s="55"/>
      <c r="F52" s="66"/>
      <c r="G52" s="66"/>
    </row>
    <row r="53" ht="15" customHeight="1" thickTop="1">
      <c r="A53" s="77" t="s">
        <v>74</v>
      </c>
    </row>
    <row r="54" ht="15" customHeight="1"/>
    <row r="55" ht="15" customHeight="1"/>
    <row r="56" spans="1:5" ht="15" customHeight="1">
      <c r="A56" s="98" t="s">
        <v>36</v>
      </c>
      <c r="B56" s="98"/>
      <c r="C56" s="98"/>
      <c r="D56" s="98"/>
      <c r="E56" s="34"/>
    </row>
    <row r="57" spans="1:5" ht="15" customHeight="1">
      <c r="A57" s="98" t="s">
        <v>33</v>
      </c>
      <c r="B57" s="98"/>
      <c r="C57" s="98"/>
      <c r="D57" s="98"/>
      <c r="E57" s="34"/>
    </row>
    <row r="58" spans="1:14" ht="15" customHeight="1">
      <c r="A58" s="98" t="s">
        <v>64</v>
      </c>
      <c r="B58" s="98"/>
      <c r="C58" s="98"/>
      <c r="D58" s="98"/>
      <c r="E58" s="34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4" ht="15" customHeight="1" thickBot="1">
      <c r="A60" s="20" t="s">
        <v>37</v>
      </c>
      <c r="B60" s="10" t="s">
        <v>44</v>
      </c>
      <c r="C60" s="10" t="s">
        <v>45</v>
      </c>
      <c r="D60" s="10" t="s">
        <v>50</v>
      </c>
    </row>
    <row r="61" ht="15" customHeight="1"/>
    <row r="62" spans="1:5" ht="15" customHeight="1">
      <c r="A62" s="2" t="s">
        <v>34</v>
      </c>
      <c r="B62" s="9">
        <f>'I Trimestre'!E62</f>
        <v>332127980.26</v>
      </c>
      <c r="C62" s="9">
        <f>'II Trimestre'!E62</f>
        <v>394627467.96</v>
      </c>
      <c r="D62" s="56">
        <f>SUM(D63:D64)</f>
        <v>726755448.22</v>
      </c>
      <c r="E62" s="55"/>
    </row>
    <row r="63" spans="1:5" ht="15" customHeight="1">
      <c r="A63" s="2" t="s">
        <v>38</v>
      </c>
      <c r="B63" s="9">
        <f>'I Trimestre'!E63</f>
        <v>2832572.2600000002</v>
      </c>
      <c r="C63" s="9">
        <f>'II Trimestre'!E63</f>
        <v>5607467.96</v>
      </c>
      <c r="D63" s="9">
        <f>SUM(B63:C63)</f>
        <v>8440040.22</v>
      </c>
      <c r="E63" s="9"/>
    </row>
    <row r="64" spans="1:5" ht="15" customHeight="1">
      <c r="A64" s="2" t="s">
        <v>60</v>
      </c>
      <c r="B64" s="9">
        <f>'I Trimestre'!E64</f>
        <v>329295408</v>
      </c>
      <c r="C64" s="9">
        <f>'II Trimestre'!E64</f>
        <v>389020000</v>
      </c>
      <c r="D64" s="9">
        <f>SUM(B64:C64)</f>
        <v>718315408</v>
      </c>
      <c r="E64" s="9"/>
    </row>
    <row r="65" spans="1:5" ht="15" customHeight="1">
      <c r="A65" s="2" t="s">
        <v>40</v>
      </c>
      <c r="B65" s="9"/>
      <c r="C65" s="9"/>
      <c r="D65" s="9"/>
      <c r="E65" s="9"/>
    </row>
    <row r="66" spans="1:5" ht="15" customHeight="1">
      <c r="A66" s="2" t="s">
        <v>41</v>
      </c>
      <c r="B66" s="9"/>
      <c r="C66" s="9"/>
      <c r="D66" s="9"/>
      <c r="E66" s="9"/>
    </row>
    <row r="67" spans="1:5" ht="15" customHeight="1">
      <c r="A67" s="2" t="s">
        <v>42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35</v>
      </c>
      <c r="B69" s="9">
        <f>'I Trimestre'!E69</f>
        <v>332398116.18</v>
      </c>
      <c r="C69" s="9">
        <f>'II Trimestre'!E69</f>
        <v>141508089</v>
      </c>
      <c r="D69" s="9">
        <f>SUM(B69:C69)</f>
        <v>473906205.18</v>
      </c>
      <c r="E69" s="9"/>
    </row>
    <row r="70" spans="1:5" ht="15" customHeight="1">
      <c r="A70" s="2" t="s">
        <v>43</v>
      </c>
      <c r="B70" s="9">
        <f>'I Trimestre'!E70</f>
        <v>330596638.02</v>
      </c>
      <c r="C70" s="9">
        <f>'II Trimestre'!E70</f>
        <v>140268089</v>
      </c>
      <c r="D70" s="9">
        <f>SUM(B70:C70)</f>
        <v>470864727.02</v>
      </c>
      <c r="E70" s="9"/>
    </row>
    <row r="71" spans="1:5" ht="15" customHeight="1">
      <c r="A71" s="2" t="s">
        <v>39</v>
      </c>
      <c r="B71" s="9"/>
      <c r="C71" s="9"/>
      <c r="D71" s="9"/>
      <c r="E71" s="9"/>
    </row>
    <row r="72" spans="1:5" ht="15" customHeight="1">
      <c r="A72" s="2" t="s">
        <v>40</v>
      </c>
      <c r="B72" s="9"/>
      <c r="C72" s="9"/>
      <c r="D72" s="9"/>
      <c r="E72" s="9"/>
    </row>
    <row r="73" spans="1:5" ht="15" customHeight="1">
      <c r="A73" s="2" t="s">
        <v>41</v>
      </c>
      <c r="B73" s="9"/>
      <c r="C73" s="9"/>
      <c r="D73" s="9"/>
      <c r="E73" s="9"/>
    </row>
    <row r="74" spans="1:5" ht="15" customHeight="1">
      <c r="A74" s="2" t="s">
        <v>42</v>
      </c>
      <c r="B74" s="9"/>
      <c r="C74" s="9"/>
      <c r="D74" s="9"/>
      <c r="E74" s="9"/>
    </row>
    <row r="75" spans="1:5" ht="15" customHeight="1" thickBot="1">
      <c r="A75" s="16" t="s">
        <v>31</v>
      </c>
      <c r="B75" s="58">
        <f>B62+B69</f>
        <v>664526096.44</v>
      </c>
      <c r="C75" s="58">
        <f>C62+C69</f>
        <v>536135556.96</v>
      </c>
      <c r="D75" s="58">
        <f>D62+D69</f>
        <v>1200661653.4</v>
      </c>
      <c r="E75" s="55"/>
    </row>
    <row r="76" ht="15" customHeight="1" thickTop="1">
      <c r="A76" s="77" t="s">
        <v>74</v>
      </c>
    </row>
    <row r="77" ht="15" customHeight="1"/>
    <row r="78" ht="15" customHeight="1"/>
    <row r="79" spans="1:5" ht="15" customHeight="1">
      <c r="A79" s="98" t="s">
        <v>51</v>
      </c>
      <c r="B79" s="98"/>
      <c r="C79" s="98"/>
      <c r="D79" s="98"/>
      <c r="E79" s="34"/>
    </row>
    <row r="80" spans="1:5" ht="15" customHeight="1">
      <c r="A80" s="98" t="s">
        <v>52</v>
      </c>
      <c r="B80" s="98"/>
      <c r="C80" s="98"/>
      <c r="D80" s="98"/>
      <c r="E80" s="34"/>
    </row>
    <row r="81" spans="1:5" ht="15" customHeight="1">
      <c r="A81" s="98" t="s">
        <v>64</v>
      </c>
      <c r="B81" s="98"/>
      <c r="C81" s="98"/>
      <c r="D81" s="98"/>
      <c r="E81" s="34"/>
    </row>
    <row r="82" spans="1:5" ht="15" customHeight="1">
      <c r="A82" s="23"/>
      <c r="B82" s="22"/>
      <c r="C82" s="22"/>
      <c r="D82" s="22"/>
      <c r="E82" s="22"/>
    </row>
    <row r="83" spans="1:4" ht="15" customHeight="1" thickBot="1">
      <c r="A83" s="24" t="s">
        <v>37</v>
      </c>
      <c r="B83" s="25" t="s">
        <v>44</v>
      </c>
      <c r="C83" s="25" t="s">
        <v>45</v>
      </c>
      <c r="D83" s="25" t="s">
        <v>50</v>
      </c>
    </row>
    <row r="84" spans="1:4" ht="15" customHeight="1">
      <c r="A84" s="23"/>
      <c r="B84" s="22"/>
      <c r="C84" s="22"/>
      <c r="D84" s="22"/>
    </row>
    <row r="85" spans="1:4" ht="15" customHeight="1">
      <c r="A85" s="26" t="s">
        <v>54</v>
      </c>
      <c r="B85" s="33">
        <f>'I Trimestre'!E85</f>
        <v>1411304577.34</v>
      </c>
      <c r="C85" s="33">
        <f>'II Trimestre'!E85</f>
        <v>1399670714.2399998</v>
      </c>
      <c r="D85" s="33">
        <f>B85</f>
        <v>1411304577.34</v>
      </c>
    </row>
    <row r="86" spans="1:4" ht="15" customHeight="1">
      <c r="A86" s="27" t="s">
        <v>61</v>
      </c>
      <c r="B86" s="22">
        <f>'I Trimestre'!E86</f>
        <v>122473144.34</v>
      </c>
      <c r="C86" s="22">
        <f>'II Trimestre'!E86</f>
        <v>123678497.41999996</v>
      </c>
      <c r="D86" s="22">
        <f>B86</f>
        <v>122473144.34</v>
      </c>
    </row>
    <row r="87" spans="1:4" ht="15" customHeight="1">
      <c r="A87" s="27" t="s">
        <v>62</v>
      </c>
      <c r="B87" s="22">
        <f>'I Trimestre'!E87</f>
        <v>1288831433</v>
      </c>
      <c r="C87" s="22">
        <f>'II Trimestre'!E87</f>
        <v>1275992216.82</v>
      </c>
      <c r="D87" s="22">
        <f>B87</f>
        <v>1288831433</v>
      </c>
    </row>
    <row r="88" spans="1:4" ht="15" customHeight="1">
      <c r="A88" s="26" t="s">
        <v>55</v>
      </c>
      <c r="B88" s="33">
        <f>'I Trimestre'!E88</f>
        <v>652892233.3399999</v>
      </c>
      <c r="C88" s="33">
        <f>'II Trimestre'!E88</f>
        <v>840361866.98</v>
      </c>
      <c r="D88" s="33">
        <f>SUM(B88:C88)</f>
        <v>1493254100.32</v>
      </c>
    </row>
    <row r="89" spans="1:4" ht="15" customHeight="1">
      <c r="A89" s="27" t="s">
        <v>61</v>
      </c>
      <c r="B89" s="22">
        <f>'I Trimestre'!E89</f>
        <v>333333333.34</v>
      </c>
      <c r="C89" s="22">
        <f>'II Trimestre'!E89</f>
        <v>500000000.02</v>
      </c>
      <c r="D89" s="22">
        <f>SUM(B89:C89)</f>
        <v>833333333.3599999</v>
      </c>
    </row>
    <row r="90" spans="1:4" ht="15" customHeight="1">
      <c r="A90" s="27" t="s">
        <v>62</v>
      </c>
      <c r="B90" s="22">
        <f>'I Trimestre'!E90</f>
        <v>319558900</v>
      </c>
      <c r="C90" s="22">
        <f>'II Trimestre'!E90</f>
        <v>340361866.96000004</v>
      </c>
      <c r="D90" s="22">
        <f>SUM(B90:C90)</f>
        <v>659920766.96</v>
      </c>
    </row>
    <row r="91" spans="1:4" ht="15" customHeight="1">
      <c r="A91" s="26" t="s">
        <v>56</v>
      </c>
      <c r="B91" s="33">
        <f>'I Trimestre'!E91</f>
        <v>2064196810.6799998</v>
      </c>
      <c r="C91" s="33">
        <f>'II Trimestre'!E91</f>
        <v>2240032581.22</v>
      </c>
      <c r="D91" s="33">
        <f>D88+D85</f>
        <v>2904558677.66</v>
      </c>
    </row>
    <row r="92" spans="1:4" ht="15" customHeight="1">
      <c r="A92" s="27" t="s">
        <v>61</v>
      </c>
      <c r="B92" s="22">
        <f>'I Trimestre'!E92</f>
        <v>455806477.67999995</v>
      </c>
      <c r="C92" s="22">
        <f>'II Trimestre'!E92</f>
        <v>623678497.4399999</v>
      </c>
      <c r="D92" s="22">
        <f>D89+D86</f>
        <v>955806477.6999999</v>
      </c>
    </row>
    <row r="93" spans="1:4" ht="15" customHeight="1">
      <c r="A93" s="27" t="s">
        <v>62</v>
      </c>
      <c r="B93" s="22">
        <f>'I Trimestre'!E93</f>
        <v>1608390333</v>
      </c>
      <c r="C93" s="22">
        <f>'II Trimestre'!E93</f>
        <v>1616354083.78</v>
      </c>
      <c r="D93" s="22">
        <f>D90+D87</f>
        <v>1948752199.96</v>
      </c>
    </row>
    <row r="94" spans="1:4" ht="15" customHeight="1">
      <c r="A94" s="26" t="s">
        <v>57</v>
      </c>
      <c r="B94" s="33">
        <f>'I Trimestre'!E94</f>
        <v>664526096.44</v>
      </c>
      <c r="C94" s="33">
        <f>'II Trimestre'!E94</f>
        <v>536135556.96000004</v>
      </c>
      <c r="D94" s="33">
        <f>SUM(B94:C94)</f>
        <v>1200661653.4</v>
      </c>
    </row>
    <row r="95" spans="1:4" ht="15" customHeight="1">
      <c r="A95" s="27" t="s">
        <v>61</v>
      </c>
      <c r="B95" s="22">
        <f>'I Trimestre'!E95</f>
        <v>332127980.26</v>
      </c>
      <c r="C95" s="22">
        <f>'II Trimestre'!E95</f>
        <v>394627467.96</v>
      </c>
      <c r="D95" s="22">
        <f>SUM(B95:C95)</f>
        <v>726755448.22</v>
      </c>
    </row>
    <row r="96" spans="1:4" s="48" customFormat="1" ht="15" customHeight="1">
      <c r="A96" s="47" t="s">
        <v>68</v>
      </c>
      <c r="B96" s="22">
        <f>'I Trimestre'!E96</f>
        <v>0</v>
      </c>
      <c r="C96" s="22">
        <f>'II Trimestre'!E96</f>
        <v>0</v>
      </c>
      <c r="D96" s="22">
        <f>SUM(B96:C96)</f>
        <v>0</v>
      </c>
    </row>
    <row r="97" spans="1:4" s="48" customFormat="1" ht="15" customHeight="1">
      <c r="A97" s="47" t="s">
        <v>69</v>
      </c>
      <c r="B97" s="22">
        <f>'I Trimestre'!E97</f>
        <v>0</v>
      </c>
      <c r="C97" s="22">
        <f>'II Trimestre'!E97</f>
        <v>0</v>
      </c>
      <c r="D97" s="22">
        <f>SUM(B97:C97)</f>
        <v>0</v>
      </c>
    </row>
    <row r="98" spans="1:4" ht="15" customHeight="1">
      <c r="A98" s="27" t="s">
        <v>62</v>
      </c>
      <c r="B98" s="22">
        <f>'I Trimestre'!E98</f>
        <v>332398116.18</v>
      </c>
      <c r="C98" s="22">
        <f>'II Trimestre'!E98</f>
        <v>141508089</v>
      </c>
      <c r="D98" s="22">
        <f>SUM(B98:C98)</f>
        <v>473906205.18</v>
      </c>
    </row>
    <row r="99" spans="1:4" ht="15" customHeight="1">
      <c r="A99" s="26" t="s">
        <v>58</v>
      </c>
      <c r="B99" s="33">
        <f>'I Trimestre'!E99</f>
        <v>1399670714.2399998</v>
      </c>
      <c r="C99" s="33">
        <f>'II Trimestre'!E99</f>
        <v>1703897024.2599998</v>
      </c>
      <c r="D99" s="33">
        <f>D91-D94</f>
        <v>1703897024.2599998</v>
      </c>
    </row>
    <row r="100" spans="1:4" ht="15" customHeight="1">
      <c r="A100" s="27" t="s">
        <v>61</v>
      </c>
      <c r="B100" s="22">
        <f>'I Trimestre'!E100</f>
        <v>123678497.41999996</v>
      </c>
      <c r="C100" s="22">
        <f>'II Trimestre'!E100</f>
        <v>229051029.47999996</v>
      </c>
      <c r="D100" s="22">
        <f>D92-D95</f>
        <v>229051029.4799999</v>
      </c>
    </row>
    <row r="101" spans="1:4" ht="15" customHeight="1">
      <c r="A101" s="27" t="s">
        <v>62</v>
      </c>
      <c r="B101" s="22">
        <f>'I Trimestre'!E101</f>
        <v>1275992216.82</v>
      </c>
      <c r="C101" s="22">
        <f>'II Trimestre'!E101</f>
        <v>1474845994.78</v>
      </c>
      <c r="D101" s="22">
        <f>D93-D98</f>
        <v>1474845994.78</v>
      </c>
    </row>
    <row r="102" spans="1:4" ht="15" customHeight="1" thickBot="1">
      <c r="A102" s="28"/>
      <c r="B102" s="29"/>
      <c r="C102" s="29"/>
      <c r="D102" s="29"/>
    </row>
    <row r="103" ht="15" customHeight="1" thickTop="1">
      <c r="A103" s="77" t="s">
        <v>74</v>
      </c>
    </row>
    <row r="104" ht="15" customHeight="1"/>
    <row r="105" ht="15" customHeight="1"/>
    <row r="106" ht="15">
      <c r="A106" s="103" t="s">
        <v>85</v>
      </c>
    </row>
  </sheetData>
  <sheetProtection/>
  <mergeCells count="12">
    <mergeCell ref="A57:D57"/>
    <mergeCell ref="A58:D58"/>
    <mergeCell ref="A56:D56"/>
    <mergeCell ref="A79:D79"/>
    <mergeCell ref="A80:D80"/>
    <mergeCell ref="A81:D81"/>
    <mergeCell ref="A1:F1"/>
    <mergeCell ref="A8:F8"/>
    <mergeCell ref="A9:F9"/>
    <mergeCell ref="A34:E34"/>
    <mergeCell ref="A35:E35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="80" zoomScaleNormal="80" zoomScalePageLayoutView="0" workbookViewId="0" topLeftCell="A95">
      <selection activeCell="A105" sqref="A105"/>
    </sheetView>
  </sheetViews>
  <sheetFormatPr defaultColWidth="11.57421875" defaultRowHeight="15"/>
  <cols>
    <col min="1" max="1" width="54.28125" style="2" customWidth="1"/>
    <col min="2" max="2" width="18.28125" style="2" customWidth="1"/>
    <col min="3" max="3" width="21.8515625" style="2" customWidth="1"/>
    <col min="4" max="4" width="22.003906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6" ht="15" customHeight="1">
      <c r="A1" s="98" t="s">
        <v>0</v>
      </c>
      <c r="B1" s="98"/>
      <c r="C1" s="98"/>
      <c r="D1" s="98"/>
      <c r="E1" s="98"/>
      <c r="F1" s="9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8" t="s">
        <v>79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6" ht="15" customHeight="1">
      <c r="A8" s="98" t="s">
        <v>1</v>
      </c>
      <c r="B8" s="98"/>
      <c r="C8" s="98"/>
      <c r="D8" s="98"/>
      <c r="E8" s="98"/>
      <c r="F8" s="98"/>
    </row>
    <row r="9" spans="1:6" ht="15" customHeight="1">
      <c r="A9" s="98" t="s">
        <v>2</v>
      </c>
      <c r="B9" s="98"/>
      <c r="C9" s="98"/>
      <c r="D9" s="98"/>
      <c r="E9" s="98"/>
      <c r="F9" s="98"/>
    </row>
    <row r="10" ht="15" customHeight="1"/>
    <row r="11" spans="1:6" ht="15" customHeight="1" thickBot="1">
      <c r="A11" s="10" t="s">
        <v>9</v>
      </c>
      <c r="B11" s="10" t="s">
        <v>10</v>
      </c>
      <c r="C11" s="10" t="s">
        <v>44</v>
      </c>
      <c r="D11" s="10" t="s">
        <v>45</v>
      </c>
      <c r="E11" s="10" t="s">
        <v>46</v>
      </c>
      <c r="F11" s="10" t="s">
        <v>49</v>
      </c>
    </row>
    <row r="12" spans="1:6" ht="15" customHeight="1">
      <c r="A12" s="11"/>
      <c r="B12" s="11"/>
      <c r="C12" s="11"/>
      <c r="D12" s="11"/>
      <c r="E12" s="11"/>
      <c r="F12" s="11"/>
    </row>
    <row r="13" ht="15" customHeight="1">
      <c r="A13" s="12" t="s">
        <v>24</v>
      </c>
    </row>
    <row r="14" spans="1:6" ht="15" customHeight="1">
      <c r="A14" s="13" t="s">
        <v>25</v>
      </c>
      <c r="B14" s="2" t="s">
        <v>26</v>
      </c>
      <c r="C14" s="14">
        <f>'I Trimestre'!F14</f>
        <v>127</v>
      </c>
      <c r="D14" s="14">
        <f>'II Trimestre'!F14</f>
        <v>136</v>
      </c>
      <c r="E14" s="14">
        <f>'III Trimestre'!F14</f>
        <v>47</v>
      </c>
      <c r="F14" s="15">
        <f>SUM(C14:E14)</f>
        <v>310</v>
      </c>
    </row>
    <row r="15" spans="1:6" ht="15" customHeight="1">
      <c r="A15" s="13" t="s">
        <v>27</v>
      </c>
      <c r="B15" s="2" t="s">
        <v>26</v>
      </c>
      <c r="C15" s="14">
        <f>'I Trimestre'!F15</f>
        <v>108</v>
      </c>
      <c r="D15" s="14">
        <f>'II Trimestre'!F15</f>
        <v>53</v>
      </c>
      <c r="E15" s="14">
        <f>'III Trimestre'!F15</f>
        <v>253</v>
      </c>
      <c r="F15" s="15">
        <f>SUM(C15:E15)</f>
        <v>414</v>
      </c>
    </row>
    <row r="16" spans="1:6" ht="15" customHeight="1">
      <c r="A16" s="12" t="s">
        <v>28</v>
      </c>
      <c r="C16" s="14"/>
      <c r="D16" s="14"/>
      <c r="E16" s="14"/>
      <c r="F16" s="15"/>
    </row>
    <row r="17" spans="1:6" ht="15" customHeight="1">
      <c r="A17" s="13" t="s">
        <v>25</v>
      </c>
      <c r="C17" s="14"/>
      <c r="D17" s="14"/>
      <c r="E17" s="14"/>
      <c r="F17" s="15"/>
    </row>
    <row r="18" spans="1:6" s="35" customFormat="1" ht="15" customHeight="1">
      <c r="A18" s="13"/>
      <c r="B18" s="40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37"/>
    </row>
    <row r="19" spans="1:6" s="35" customFormat="1" ht="15" customHeight="1">
      <c r="A19" s="41" t="s">
        <v>66</v>
      </c>
      <c r="B19" s="35" t="s">
        <v>26</v>
      </c>
      <c r="C19" s="14">
        <f>'I Trimestre'!F19</f>
        <v>0</v>
      </c>
      <c r="D19" s="14">
        <f>'II Trimestre'!F19</f>
        <v>0</v>
      </c>
      <c r="E19" s="14">
        <f>'III Trimestre'!F19</f>
        <v>394</v>
      </c>
      <c r="F19" s="65">
        <f>SUM(C19:E19)</f>
        <v>394</v>
      </c>
    </row>
    <row r="20" spans="1:6" ht="15" customHeight="1">
      <c r="A20" s="41" t="s">
        <v>67</v>
      </c>
      <c r="B20" s="40" t="s">
        <v>26</v>
      </c>
      <c r="C20" s="14">
        <f>'I Trimestre'!F20</f>
        <v>0</v>
      </c>
      <c r="D20" s="14">
        <f>'II Trimestre'!F20</f>
        <v>175</v>
      </c>
      <c r="E20" s="14">
        <f>'III Trimestre'!F20</f>
        <v>415</v>
      </c>
      <c r="F20" s="65">
        <f>SUM(C20:E20)</f>
        <v>590</v>
      </c>
    </row>
    <row r="21" spans="1:6" ht="15" customHeight="1">
      <c r="A21" s="13"/>
      <c r="B21" s="35"/>
      <c r="C21" s="14"/>
      <c r="D21" s="14"/>
      <c r="E21" s="14"/>
      <c r="F21" s="15"/>
    </row>
    <row r="22" spans="1:6" ht="15" customHeight="1">
      <c r="A22" s="13" t="s">
        <v>27</v>
      </c>
      <c r="C22" s="14"/>
      <c r="D22" s="14"/>
      <c r="E22" s="14"/>
      <c r="F22" s="15"/>
    </row>
    <row r="23" spans="1:6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5">
        <f>SUM(C23:E23)</f>
        <v>0</v>
      </c>
    </row>
    <row r="24" spans="1:6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5">
        <f>SUM(C24:E24)</f>
        <v>0</v>
      </c>
    </row>
    <row r="25" spans="1:6" ht="15" customHeight="1">
      <c r="A25" s="69" t="s">
        <v>30</v>
      </c>
      <c r="C25" s="74">
        <f>SUM(C26:C27)</f>
        <v>0</v>
      </c>
      <c r="D25" s="74">
        <f>SUM(D26:D27)</f>
        <v>0</v>
      </c>
      <c r="E25" s="74">
        <f>SUM(E26:E27)</f>
        <v>0</v>
      </c>
      <c r="F25" s="74">
        <f>SUM(F26:F27)</f>
        <v>0</v>
      </c>
    </row>
    <row r="26" spans="1:6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5">
        <f>SUM(C26:E26)</f>
        <v>0</v>
      </c>
    </row>
    <row r="27" spans="1:6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5">
        <f>SUM(C27:E27)</f>
        <v>0</v>
      </c>
    </row>
    <row r="28" ht="15" customHeight="1"/>
    <row r="29" spans="1:7" ht="15" customHeight="1" thickBot="1">
      <c r="A29" s="16" t="s">
        <v>31</v>
      </c>
      <c r="B29" s="16"/>
      <c r="C29" s="68">
        <f>C14+C15+C19+C23+C26+C27</f>
        <v>235</v>
      </c>
      <c r="D29" s="68">
        <f>D14+D15+D19+D23+D26+D27</f>
        <v>189</v>
      </c>
      <c r="E29" s="68">
        <f>E14+E15+E19+E23+E26+E27</f>
        <v>694</v>
      </c>
      <c r="F29" s="68">
        <f>F14+F15+F19+F23+F26+F27</f>
        <v>1118</v>
      </c>
      <c r="G29" s="55"/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2" ht="15" customHeight="1"/>
    <row r="33" ht="15" customHeight="1"/>
    <row r="34" spans="1:5" ht="15" customHeight="1">
      <c r="A34" s="99" t="s">
        <v>32</v>
      </c>
      <c r="B34" s="99"/>
      <c r="C34" s="99"/>
      <c r="D34" s="99"/>
      <c r="E34" s="99"/>
    </row>
    <row r="35" spans="1:5" ht="15" customHeight="1">
      <c r="A35" s="98" t="s">
        <v>33</v>
      </c>
      <c r="B35" s="98"/>
      <c r="C35" s="98"/>
      <c r="D35" s="98"/>
      <c r="E35" s="98"/>
    </row>
    <row r="36" spans="1:14" ht="15" customHeight="1">
      <c r="A36" s="98" t="s">
        <v>64</v>
      </c>
      <c r="B36" s="98"/>
      <c r="C36" s="98"/>
      <c r="D36" s="98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5" ht="15" customHeight="1" thickBot="1">
      <c r="A38" s="10" t="s">
        <v>9</v>
      </c>
      <c r="B38" s="10" t="s">
        <v>44</v>
      </c>
      <c r="C38" s="10" t="s">
        <v>45</v>
      </c>
      <c r="D38" s="10" t="s">
        <v>46</v>
      </c>
      <c r="E38" s="10" t="s">
        <v>49</v>
      </c>
    </row>
    <row r="39" ht="15" customHeight="1"/>
    <row r="40" spans="1:7" ht="15" customHeight="1">
      <c r="A40" s="2" t="s">
        <v>34</v>
      </c>
      <c r="B40" s="56">
        <f>'I Trimestre'!E40</f>
        <v>332127980</v>
      </c>
      <c r="C40" s="56">
        <f>'II Trimestre'!E40</f>
        <v>394627467.96</v>
      </c>
      <c r="D40" s="56">
        <f>'III Trimestre'!E40</f>
        <v>160124282.02</v>
      </c>
      <c r="E40" s="57">
        <f>SUM(E41:E44)</f>
        <v>886879729.98</v>
      </c>
      <c r="F40" s="55"/>
      <c r="G40" s="55"/>
    </row>
    <row r="41" spans="1:5" ht="15" customHeight="1">
      <c r="A41" s="12" t="s">
        <v>24</v>
      </c>
      <c r="B41" s="56">
        <f>'I Trimestre'!E41</f>
        <v>329295408</v>
      </c>
      <c r="C41" s="56">
        <f>'II Trimestre'!E41</f>
        <v>389020000</v>
      </c>
      <c r="D41" s="56">
        <f>'III Trimestre'!E41</f>
        <v>142700000</v>
      </c>
      <c r="E41" s="57">
        <f>SUM(B41:D41)</f>
        <v>861015408</v>
      </c>
    </row>
    <row r="42" spans="1:5" ht="15" customHeight="1">
      <c r="A42" s="12" t="s">
        <v>28</v>
      </c>
      <c r="B42" s="56">
        <f>'I Trimestre'!E42</f>
        <v>2832572</v>
      </c>
      <c r="C42" s="56">
        <f>'II Trimestre'!E42</f>
        <v>5607467.96</v>
      </c>
      <c r="D42" s="56">
        <f>'III Trimestre'!E42</f>
        <v>17424282.02</v>
      </c>
      <c r="E42" s="57">
        <f>SUM(B42:D42)</f>
        <v>25864321.98</v>
      </c>
    </row>
    <row r="43" spans="1:5" ht="15" customHeight="1">
      <c r="A43" s="12" t="s">
        <v>30</v>
      </c>
      <c r="B43" s="56">
        <f>'I Trimestre'!E43</f>
        <v>0</v>
      </c>
      <c r="C43" s="56">
        <f>'II Trimestre'!E43</f>
        <v>0</v>
      </c>
      <c r="D43" s="56">
        <f>'III Trimestre'!E43</f>
        <v>0</v>
      </c>
      <c r="E43" s="57">
        <f>SUM(B43:D43)</f>
        <v>0</v>
      </c>
    </row>
    <row r="44" spans="1:5" ht="15" customHeight="1">
      <c r="A44" s="12"/>
      <c r="B44" s="56"/>
      <c r="C44" s="56"/>
      <c r="D44" s="56"/>
      <c r="E44" s="57"/>
    </row>
    <row r="45" spans="1:5" ht="15" customHeight="1">
      <c r="A45" s="12"/>
      <c r="B45" s="56"/>
      <c r="C45" s="56"/>
      <c r="D45" s="56"/>
      <c r="E45" s="56"/>
    </row>
    <row r="46" spans="1:6" ht="15" customHeight="1">
      <c r="A46" s="2" t="s">
        <v>35</v>
      </c>
      <c r="B46" s="56">
        <f>'I Trimestre'!E46</f>
        <v>332398116.18</v>
      </c>
      <c r="C46" s="56">
        <f>'II Trimestre'!E46</f>
        <v>141508089</v>
      </c>
      <c r="D46" s="56">
        <f>'III Trimestre'!E46</f>
        <v>727494450</v>
      </c>
      <c r="E46" s="57">
        <f>SUM(B46:D46)</f>
        <v>1201400655.18</v>
      </c>
      <c r="F46" s="55"/>
    </row>
    <row r="47" spans="1:5" ht="15" customHeight="1">
      <c r="A47" s="12" t="s">
        <v>24</v>
      </c>
      <c r="B47" s="56">
        <f>'I Trimestre'!E47</f>
        <v>330596638.02</v>
      </c>
      <c r="C47" s="56">
        <f>'II Trimestre'!E47</f>
        <v>140268089</v>
      </c>
      <c r="D47" s="56">
        <f>'III Trimestre'!E47</f>
        <v>727494450</v>
      </c>
      <c r="E47" s="57">
        <f>SUM(B47:D47)</f>
        <v>1198359177.02</v>
      </c>
    </row>
    <row r="48" spans="1:5" ht="15" customHeight="1">
      <c r="A48" s="12" t="s">
        <v>28</v>
      </c>
      <c r="B48" s="56">
        <f>'I Trimestre'!E48</f>
        <v>1801478.16</v>
      </c>
      <c r="C48" s="56">
        <f>'II Trimestre'!E48</f>
        <v>1240000</v>
      </c>
      <c r="D48" s="56">
        <f>'III Trimestre'!E48</f>
        <v>0</v>
      </c>
      <c r="E48" s="57">
        <f>SUM(B48:D48)</f>
        <v>3041478.16</v>
      </c>
    </row>
    <row r="49" spans="1:5" ht="15" customHeight="1">
      <c r="A49" s="12" t="s">
        <v>30</v>
      </c>
      <c r="B49" s="56">
        <f>'I Trimestre'!E49</f>
        <v>0</v>
      </c>
      <c r="C49" s="56">
        <f>'II Trimestre'!E49</f>
        <v>0</v>
      </c>
      <c r="D49" s="56">
        <f>'III Trimestre'!E49</f>
        <v>0</v>
      </c>
      <c r="E49" s="57">
        <f>SUM(B49:D49)</f>
        <v>0</v>
      </c>
    </row>
    <row r="50" spans="1:5" ht="15" customHeight="1">
      <c r="A50" s="12"/>
      <c r="B50" s="56"/>
      <c r="C50" s="56"/>
      <c r="D50" s="56"/>
      <c r="E50" s="57"/>
    </row>
    <row r="51" spans="2:5" ht="15" customHeight="1">
      <c r="B51" s="56"/>
      <c r="C51" s="56"/>
      <c r="D51" s="56"/>
      <c r="E51" s="56"/>
    </row>
    <row r="52" spans="1:6" ht="15" customHeight="1" thickBot="1">
      <c r="A52" s="16" t="s">
        <v>31</v>
      </c>
      <c r="B52" s="58">
        <f>B40+B46</f>
        <v>664526096.1800001</v>
      </c>
      <c r="C52" s="58">
        <f>C40+C46</f>
        <v>536135556.96</v>
      </c>
      <c r="D52" s="58">
        <f>D40+D46</f>
        <v>887618732.02</v>
      </c>
      <c r="E52" s="58">
        <f>E40+E46</f>
        <v>2088280385.16</v>
      </c>
      <c r="F52" s="55"/>
    </row>
    <row r="53" ht="15" customHeight="1" thickTop="1">
      <c r="A53" s="77" t="s">
        <v>74</v>
      </c>
    </row>
    <row r="54" ht="15" customHeight="1"/>
    <row r="55" ht="15" customHeight="1"/>
    <row r="56" spans="1:5" ht="15" customHeight="1">
      <c r="A56" s="98" t="s">
        <v>36</v>
      </c>
      <c r="B56" s="98"/>
      <c r="C56" s="98"/>
      <c r="D56" s="98"/>
      <c r="E56" s="98"/>
    </row>
    <row r="57" spans="1:5" ht="15" customHeight="1">
      <c r="A57" s="98" t="s">
        <v>33</v>
      </c>
      <c r="B57" s="98"/>
      <c r="C57" s="98"/>
      <c r="D57" s="98"/>
      <c r="E57" s="98"/>
    </row>
    <row r="58" spans="1:14" ht="15" customHeight="1">
      <c r="A58" s="98" t="s">
        <v>64</v>
      </c>
      <c r="B58" s="98"/>
      <c r="C58" s="98"/>
      <c r="D58" s="98"/>
      <c r="E58" s="98"/>
      <c r="F58" s="14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5" ht="15" customHeight="1" thickBot="1">
      <c r="A60" s="20" t="s">
        <v>37</v>
      </c>
      <c r="B60" s="10" t="s">
        <v>44</v>
      </c>
      <c r="C60" s="10" t="s">
        <v>45</v>
      </c>
      <c r="D60" s="10" t="s">
        <v>46</v>
      </c>
      <c r="E60" s="10" t="s">
        <v>49</v>
      </c>
    </row>
    <row r="61" ht="15" customHeight="1"/>
    <row r="62" spans="1:5" ht="15" customHeight="1">
      <c r="A62" s="2" t="s">
        <v>34</v>
      </c>
      <c r="B62" s="9">
        <f>'I Trimestre'!E62</f>
        <v>332127980.26</v>
      </c>
      <c r="C62" s="9">
        <f>'II Trimestre'!E62</f>
        <v>394627467.96</v>
      </c>
      <c r="D62" s="9">
        <f>'III Trimestre'!E62</f>
        <v>160124282.02</v>
      </c>
      <c r="E62" s="9">
        <f>SUM(B62:D62)</f>
        <v>886879730.24</v>
      </c>
    </row>
    <row r="63" spans="1:5" ht="15" customHeight="1">
      <c r="A63" s="2" t="s">
        <v>38</v>
      </c>
      <c r="B63" s="9">
        <f>'I Trimestre'!E63</f>
        <v>2832572.2600000002</v>
      </c>
      <c r="C63" s="9">
        <f>'II Trimestre'!E63</f>
        <v>5607467.96</v>
      </c>
      <c r="D63" s="9">
        <f>'III Trimestre'!E63</f>
        <v>17424282.02</v>
      </c>
      <c r="E63" s="9">
        <f>SUM(B63:D63)</f>
        <v>25864322.240000002</v>
      </c>
    </row>
    <row r="64" spans="1:5" ht="15" customHeight="1">
      <c r="A64" s="2" t="s">
        <v>60</v>
      </c>
      <c r="B64" s="9"/>
      <c r="C64" s="9"/>
      <c r="D64" s="9"/>
      <c r="E64" s="9"/>
    </row>
    <row r="65" spans="1:5" ht="15" customHeight="1">
      <c r="A65" s="2" t="s">
        <v>40</v>
      </c>
      <c r="B65" s="9"/>
      <c r="C65" s="9"/>
      <c r="D65" s="9"/>
      <c r="E65" s="9"/>
    </row>
    <row r="66" spans="1:5" ht="15" customHeight="1">
      <c r="A66" s="2" t="s">
        <v>41</v>
      </c>
      <c r="B66" s="9"/>
      <c r="C66" s="9"/>
      <c r="D66" s="9"/>
      <c r="E66" s="9"/>
    </row>
    <row r="67" spans="1:5" ht="15" customHeight="1">
      <c r="A67" s="2" t="s">
        <v>42</v>
      </c>
      <c r="B67" s="9"/>
      <c r="C67" s="9"/>
      <c r="D67" s="9"/>
      <c r="E67" s="9"/>
    </row>
    <row r="68" spans="2:5" ht="15" customHeight="1">
      <c r="B68" s="9"/>
      <c r="C68" s="9"/>
      <c r="D68" s="9"/>
      <c r="E68" s="9"/>
    </row>
    <row r="69" spans="1:5" ht="15" customHeight="1">
      <c r="A69" s="2" t="s">
        <v>35</v>
      </c>
      <c r="B69" s="9">
        <f>'I Trimestre'!E69</f>
        <v>332398116.18</v>
      </c>
      <c r="C69" s="9">
        <f>'II Trimestre'!E69</f>
        <v>141508089</v>
      </c>
      <c r="D69" s="9">
        <f>'III Trimestre'!E69</f>
        <v>727494450</v>
      </c>
      <c r="E69" s="9">
        <f>SUM(B69:D69)</f>
        <v>1201400655.18</v>
      </c>
    </row>
    <row r="70" spans="1:5" ht="15" customHeight="1">
      <c r="A70" s="2" t="s">
        <v>43</v>
      </c>
      <c r="B70" s="9">
        <f>'I Trimestre'!E70</f>
        <v>330596638.02</v>
      </c>
      <c r="C70" s="9">
        <f>'II Trimestre'!E70</f>
        <v>140268089</v>
      </c>
      <c r="D70" s="9">
        <f>'III Trimestre'!E70</f>
        <v>727494450</v>
      </c>
      <c r="E70" s="9">
        <f>SUM(B70:D70)</f>
        <v>1198359177.02</v>
      </c>
    </row>
    <row r="71" spans="1:5" ht="15" customHeight="1">
      <c r="A71" s="2" t="s">
        <v>39</v>
      </c>
      <c r="B71" s="9"/>
      <c r="C71" s="9"/>
      <c r="D71" s="9"/>
      <c r="E71" s="9"/>
    </row>
    <row r="72" spans="1:5" ht="15" customHeight="1">
      <c r="A72" s="2" t="s">
        <v>40</v>
      </c>
      <c r="B72" s="9"/>
      <c r="C72" s="9"/>
      <c r="D72" s="9"/>
      <c r="E72" s="9"/>
    </row>
    <row r="73" spans="1:5" ht="15" customHeight="1">
      <c r="A73" s="2" t="s">
        <v>41</v>
      </c>
      <c r="B73" s="9"/>
      <c r="C73" s="9"/>
      <c r="D73" s="9"/>
      <c r="E73" s="9"/>
    </row>
    <row r="74" spans="1:5" ht="15" customHeight="1">
      <c r="A74" s="2" t="s">
        <v>42</v>
      </c>
      <c r="B74" s="9"/>
      <c r="C74" s="9"/>
      <c r="D74" s="9"/>
      <c r="E74" s="9"/>
    </row>
    <row r="75" spans="1:5" ht="15" customHeight="1" thickBot="1">
      <c r="A75" s="16" t="s">
        <v>31</v>
      </c>
      <c r="B75" s="31">
        <f>B62+B69</f>
        <v>664526096.44</v>
      </c>
      <c r="C75" s="31">
        <f>C62+C69</f>
        <v>536135556.96</v>
      </c>
      <c r="D75" s="31">
        <f>D62+D69</f>
        <v>887618732.02</v>
      </c>
      <c r="E75" s="31">
        <f>E62+E69</f>
        <v>2088280385.42</v>
      </c>
    </row>
    <row r="76" ht="15" customHeight="1" thickTop="1">
      <c r="A76" s="77" t="s">
        <v>74</v>
      </c>
    </row>
    <row r="77" ht="15" customHeight="1"/>
    <row r="78" ht="15" customHeight="1"/>
    <row r="79" spans="1:6" ht="15" customHeight="1">
      <c r="A79" s="98" t="s">
        <v>51</v>
      </c>
      <c r="B79" s="98"/>
      <c r="C79" s="98"/>
      <c r="D79" s="98"/>
      <c r="E79" s="98"/>
      <c r="F79" s="22"/>
    </row>
    <row r="80" spans="1:6" ht="15" customHeight="1">
      <c r="A80" s="98" t="s">
        <v>52</v>
      </c>
      <c r="B80" s="98"/>
      <c r="C80" s="98"/>
      <c r="D80" s="98"/>
      <c r="E80" s="98"/>
      <c r="F80" s="22"/>
    </row>
    <row r="81" spans="1:6" ht="15" customHeight="1">
      <c r="A81" s="98" t="s">
        <v>64</v>
      </c>
      <c r="B81" s="98"/>
      <c r="C81" s="98"/>
      <c r="D81" s="98"/>
      <c r="E81" s="98"/>
      <c r="F81" s="22"/>
    </row>
    <row r="82" spans="1:6" ht="15" customHeight="1">
      <c r="A82" s="23"/>
      <c r="B82" s="22"/>
      <c r="C82" s="22"/>
      <c r="D82" s="22"/>
      <c r="E82" s="22"/>
      <c r="F82" s="1"/>
    </row>
    <row r="83" spans="1:5" ht="15" customHeight="1" thickBot="1">
      <c r="A83" s="24" t="s">
        <v>37</v>
      </c>
      <c r="B83" s="25" t="s">
        <v>44</v>
      </c>
      <c r="C83" s="25" t="s">
        <v>45</v>
      </c>
      <c r="D83" s="25" t="s">
        <v>46</v>
      </c>
      <c r="E83" s="25" t="s">
        <v>59</v>
      </c>
    </row>
    <row r="84" spans="1:5" ht="15" customHeight="1">
      <c r="A84" s="23"/>
      <c r="B84" s="22"/>
      <c r="C84" s="22"/>
      <c r="D84" s="22"/>
      <c r="E84" s="22"/>
    </row>
    <row r="85" spans="1:5" ht="15" customHeight="1">
      <c r="A85" s="26" t="s">
        <v>54</v>
      </c>
      <c r="B85" s="33">
        <f>'I Trimestre'!E85</f>
        <v>1411304577.34</v>
      </c>
      <c r="C85" s="33">
        <f>'II Trimestre'!E85</f>
        <v>1399670714.2399998</v>
      </c>
      <c r="D85" s="33">
        <f>'III Trimestre'!E85</f>
        <v>1703897024.2599998</v>
      </c>
      <c r="E85" s="33">
        <f>B85</f>
        <v>1411304577.34</v>
      </c>
    </row>
    <row r="86" spans="1:5" ht="15" customHeight="1">
      <c r="A86" s="27" t="s">
        <v>61</v>
      </c>
      <c r="B86" s="22">
        <f>'I Trimestre'!E86</f>
        <v>122473144.34</v>
      </c>
      <c r="C86" s="22">
        <f>'II Trimestre'!E86</f>
        <v>123678497.41999996</v>
      </c>
      <c r="D86" s="22">
        <f>'III Trimestre'!E86</f>
        <v>229051029.47999993</v>
      </c>
      <c r="E86" s="22">
        <f>B86</f>
        <v>122473144.34</v>
      </c>
    </row>
    <row r="87" spans="1:5" ht="15" customHeight="1">
      <c r="A87" s="27" t="s">
        <v>62</v>
      </c>
      <c r="B87" s="22">
        <f>'I Trimestre'!E87</f>
        <v>1288831433</v>
      </c>
      <c r="C87" s="22">
        <f>'II Trimestre'!E87</f>
        <v>1275992216.82</v>
      </c>
      <c r="D87" s="22">
        <f>'III Trimestre'!E87</f>
        <v>1474845994.78</v>
      </c>
      <c r="E87" s="22">
        <f>B87</f>
        <v>1288831433</v>
      </c>
    </row>
    <row r="88" spans="1:5" ht="15" customHeight="1">
      <c r="A88" s="26" t="s">
        <v>55</v>
      </c>
      <c r="B88" s="33">
        <f>'I Trimestre'!E88</f>
        <v>652892233.3399999</v>
      </c>
      <c r="C88" s="33">
        <f>'II Trimestre'!E88</f>
        <v>840361866.98</v>
      </c>
      <c r="D88" s="33">
        <f>'III Trimestre'!E88</f>
        <v>819369321.3199999</v>
      </c>
      <c r="E88" s="33">
        <f>SUM(B88:D88)</f>
        <v>2312623421.64</v>
      </c>
    </row>
    <row r="89" spans="1:5" ht="15" customHeight="1">
      <c r="A89" s="27" t="s">
        <v>61</v>
      </c>
      <c r="B89" s="22">
        <f>'I Trimestre'!E89</f>
        <v>333333333.34</v>
      </c>
      <c r="C89" s="22">
        <f>'II Trimestre'!E89</f>
        <v>500000000.02</v>
      </c>
      <c r="D89" s="22">
        <f>'III Trimestre'!E89</f>
        <v>333333333.32</v>
      </c>
      <c r="E89" s="22">
        <f>SUM(B89:D89)</f>
        <v>1166666666.6799998</v>
      </c>
    </row>
    <row r="90" spans="1:5" ht="15" customHeight="1">
      <c r="A90" s="27" t="s">
        <v>62</v>
      </c>
      <c r="B90" s="22">
        <f>'I Trimestre'!E90</f>
        <v>319558900</v>
      </c>
      <c r="C90" s="22">
        <f>'II Trimestre'!E90</f>
        <v>340361866.96000004</v>
      </c>
      <c r="D90" s="22">
        <f>'III Trimestre'!E90</f>
        <v>486035988</v>
      </c>
      <c r="E90" s="22">
        <f>SUM(B90:D90)</f>
        <v>1145956754.96</v>
      </c>
    </row>
    <row r="91" spans="1:5" ht="15" customHeight="1">
      <c r="A91" s="26" t="s">
        <v>56</v>
      </c>
      <c r="B91" s="33">
        <f>'I Trimestre'!E91</f>
        <v>2064196810.6799998</v>
      </c>
      <c r="C91" s="33">
        <f>'II Trimestre'!E91</f>
        <v>2240032581.22</v>
      </c>
      <c r="D91" s="33">
        <f>'III Trimestre'!E91</f>
        <v>2523266345.58</v>
      </c>
      <c r="E91" s="33">
        <f>E88+E85</f>
        <v>3723927998.9799995</v>
      </c>
    </row>
    <row r="92" spans="1:5" ht="15" customHeight="1">
      <c r="A92" s="27" t="s">
        <v>61</v>
      </c>
      <c r="B92" s="22">
        <f>'I Trimestre'!E92</f>
        <v>455806477.67999995</v>
      </c>
      <c r="C92" s="22">
        <f>'II Trimestre'!E92</f>
        <v>623678497.4399999</v>
      </c>
      <c r="D92" s="22">
        <f>'III Trimestre'!E92</f>
        <v>562384362.8</v>
      </c>
      <c r="E92" s="22">
        <f>E89+E86</f>
        <v>1289139811.0199997</v>
      </c>
    </row>
    <row r="93" spans="1:5" ht="15" customHeight="1">
      <c r="A93" s="27" t="s">
        <v>62</v>
      </c>
      <c r="B93" s="22">
        <f>'I Trimestre'!E93</f>
        <v>1608390333</v>
      </c>
      <c r="C93" s="22">
        <f>'II Trimestre'!E93</f>
        <v>1616354083.78</v>
      </c>
      <c r="D93" s="22">
        <f>'III Trimestre'!E93</f>
        <v>1960881982.78</v>
      </c>
      <c r="E93" s="22">
        <f>E90+E87</f>
        <v>2434788187.96</v>
      </c>
    </row>
    <row r="94" spans="1:5" ht="15" customHeight="1">
      <c r="A94" s="26" t="s">
        <v>57</v>
      </c>
      <c r="B94" s="33">
        <f>'I Trimestre'!E94</f>
        <v>664526096.44</v>
      </c>
      <c r="C94" s="33">
        <f>'II Trimestre'!E94</f>
        <v>536135556.96000004</v>
      </c>
      <c r="D94" s="33">
        <f>'III Trimestre'!E94</f>
        <v>1007259304.1</v>
      </c>
      <c r="E94" s="33">
        <f>SUM(B94:D94)</f>
        <v>2207920957.5</v>
      </c>
    </row>
    <row r="95" spans="1:5" ht="15" customHeight="1">
      <c r="A95" s="27" t="s">
        <v>61</v>
      </c>
      <c r="B95" s="22">
        <f>'I Trimestre'!E95</f>
        <v>332127980.26</v>
      </c>
      <c r="C95" s="22">
        <f>'II Trimestre'!E95</f>
        <v>394627467.96</v>
      </c>
      <c r="D95" s="22">
        <f>'III Trimestre'!E95</f>
        <v>160124282.01999998</v>
      </c>
      <c r="E95" s="22">
        <f>SUM(B95:D95)</f>
        <v>886879730.24</v>
      </c>
    </row>
    <row r="96" spans="1:5" s="48" customFormat="1" ht="15" customHeight="1">
      <c r="A96" s="47" t="s">
        <v>68</v>
      </c>
      <c r="B96" s="22">
        <f>'I Trimestre'!E96</f>
        <v>0</v>
      </c>
      <c r="C96" s="22">
        <f>'II Trimestre'!E96</f>
        <v>0</v>
      </c>
      <c r="D96" s="22">
        <f>'III Trimestre'!E96</f>
        <v>0</v>
      </c>
      <c r="E96" s="22">
        <f>SUM(B96:D96)</f>
        <v>0</v>
      </c>
    </row>
    <row r="97" spans="1:5" s="48" customFormat="1" ht="15" customHeight="1">
      <c r="A97" s="47" t="s">
        <v>69</v>
      </c>
      <c r="B97" s="22">
        <f>'I Trimestre'!E97</f>
        <v>0</v>
      </c>
      <c r="C97" s="22">
        <f>'II Trimestre'!E97</f>
        <v>0</v>
      </c>
      <c r="D97" s="22">
        <f>'III Trimestre'!E97</f>
        <v>0</v>
      </c>
      <c r="E97" s="22">
        <f>SUM(B97:D97)</f>
        <v>0</v>
      </c>
    </row>
    <row r="98" spans="1:5" ht="15" customHeight="1">
      <c r="A98" s="27" t="s">
        <v>62</v>
      </c>
      <c r="B98" s="22">
        <f>'I Trimestre'!E98</f>
        <v>332398116.18</v>
      </c>
      <c r="C98" s="22">
        <f>'II Trimestre'!E98</f>
        <v>141508089</v>
      </c>
      <c r="D98" s="22">
        <f>'III Trimestre'!E98</f>
        <v>727494450</v>
      </c>
      <c r="E98" s="22">
        <f>SUM(B98:D98)</f>
        <v>1201400655.18</v>
      </c>
    </row>
    <row r="99" spans="1:5" ht="15" customHeight="1">
      <c r="A99" s="26" t="s">
        <v>58</v>
      </c>
      <c r="B99" s="33">
        <f>'I Trimestre'!E99</f>
        <v>1399670714.2399998</v>
      </c>
      <c r="C99" s="33">
        <f>'II Trimestre'!E99</f>
        <v>1703897024.2599998</v>
      </c>
      <c r="D99" s="33">
        <f>'III Trimestre'!E99</f>
        <v>1516007041.48</v>
      </c>
      <c r="E99" s="33">
        <f>E91-E94</f>
        <v>1516007041.4799995</v>
      </c>
    </row>
    <row r="100" spans="1:5" ht="15" customHeight="1">
      <c r="A100" s="27" t="s">
        <v>61</v>
      </c>
      <c r="B100" s="22">
        <f>'I Trimestre'!E100</f>
        <v>123678497.41999996</v>
      </c>
      <c r="C100" s="22">
        <f>'II Trimestre'!E100</f>
        <v>229051029.47999996</v>
      </c>
      <c r="D100" s="22">
        <f>'III Trimestre'!E100</f>
        <v>402260080.78</v>
      </c>
      <c r="E100" s="22">
        <f>E92-E95</f>
        <v>402260080.77999973</v>
      </c>
    </row>
    <row r="101" spans="1:5" ht="15" customHeight="1">
      <c r="A101" s="27" t="s">
        <v>62</v>
      </c>
      <c r="B101" s="22">
        <f>'I Trimestre'!E101</f>
        <v>1275992216.82</v>
      </c>
      <c r="C101" s="22">
        <f>'II Trimestre'!E101</f>
        <v>1474845994.78</v>
      </c>
      <c r="D101" s="22">
        <f>'III Trimestre'!E101</f>
        <v>1233387532.78</v>
      </c>
      <c r="E101" s="22">
        <f>E93-E98</f>
        <v>1233387532.78</v>
      </c>
    </row>
    <row r="102" spans="1:5" ht="15" customHeight="1" thickBot="1">
      <c r="A102" s="28"/>
      <c r="B102" s="29"/>
      <c r="C102" s="29"/>
      <c r="D102" s="29"/>
      <c r="E102" s="29"/>
    </row>
    <row r="103" ht="15" customHeight="1" thickTop="1">
      <c r="A103" s="77" t="s">
        <v>74</v>
      </c>
    </row>
    <row r="104" ht="15" customHeight="1"/>
    <row r="105" ht="15" customHeight="1">
      <c r="A105" s="103" t="s">
        <v>85</v>
      </c>
    </row>
  </sheetData>
  <sheetProtection/>
  <mergeCells count="12">
    <mergeCell ref="A56:E56"/>
    <mergeCell ref="A36:E36"/>
    <mergeCell ref="A58:E58"/>
    <mergeCell ref="A81:E81"/>
    <mergeCell ref="A79:E79"/>
    <mergeCell ref="A80:E80"/>
    <mergeCell ref="A57:E57"/>
    <mergeCell ref="A1:F1"/>
    <mergeCell ref="A8:F8"/>
    <mergeCell ref="A9:F9"/>
    <mergeCell ref="A34:E34"/>
    <mergeCell ref="A35:E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80" zoomScaleNormal="80" zoomScalePageLayoutView="0" workbookViewId="0" topLeftCell="A80">
      <selection activeCell="B104" sqref="B104"/>
    </sheetView>
  </sheetViews>
  <sheetFormatPr defaultColWidth="11.57421875" defaultRowHeight="15"/>
  <cols>
    <col min="1" max="1" width="54.28125" style="2" customWidth="1"/>
    <col min="2" max="2" width="16.421875" style="2" customWidth="1"/>
    <col min="3" max="3" width="18.8515625" style="2" customWidth="1"/>
    <col min="4" max="4" width="24.28125" style="2" customWidth="1"/>
    <col min="5" max="5" width="18.28125" style="2" bestFit="1" customWidth="1"/>
    <col min="6" max="6" width="16.421875" style="2" customWidth="1"/>
    <col min="7" max="15" width="15.57421875" style="2" customWidth="1"/>
    <col min="16" max="16384" width="11.57421875" style="2" customWidth="1"/>
  </cols>
  <sheetData>
    <row r="1" spans="1:7" ht="15" customHeight="1">
      <c r="A1" s="98" t="s">
        <v>0</v>
      </c>
      <c r="B1" s="98"/>
      <c r="C1" s="98"/>
      <c r="D1" s="98"/>
      <c r="E1" s="98"/>
      <c r="F1" s="98"/>
      <c r="G1" s="98"/>
    </row>
    <row r="2" spans="1:6" ht="15" customHeight="1">
      <c r="A2" s="4" t="s">
        <v>3</v>
      </c>
      <c r="B2" s="5" t="s">
        <v>4</v>
      </c>
      <c r="C2" s="6"/>
      <c r="D2" s="6"/>
      <c r="E2" s="6"/>
      <c r="F2" s="6"/>
    </row>
    <row r="3" spans="1:6" ht="15" customHeight="1">
      <c r="A3" s="4" t="s">
        <v>5</v>
      </c>
      <c r="B3" s="5" t="s">
        <v>6</v>
      </c>
      <c r="C3" s="7"/>
      <c r="D3" s="6"/>
      <c r="E3" s="6"/>
      <c r="F3" s="6"/>
    </row>
    <row r="4" spans="1:6" ht="15" customHeight="1">
      <c r="A4" s="4" t="s">
        <v>7</v>
      </c>
      <c r="B4" s="6" t="s">
        <v>8</v>
      </c>
      <c r="C4" s="7"/>
      <c r="D4" s="6"/>
      <c r="E4" s="6"/>
      <c r="F4" s="6"/>
    </row>
    <row r="5" spans="1:6" ht="15" customHeight="1">
      <c r="A5" s="4" t="s">
        <v>65</v>
      </c>
      <c r="B5" s="36">
        <v>2016</v>
      </c>
      <c r="C5" s="6"/>
      <c r="D5" s="6"/>
      <c r="E5" s="6"/>
      <c r="F5" s="6"/>
    </row>
    <row r="6" spans="1:6" ht="15" customHeight="1">
      <c r="A6" s="4"/>
      <c r="B6" s="8"/>
      <c r="C6" s="6"/>
      <c r="D6" s="6"/>
      <c r="E6" s="6"/>
      <c r="F6" s="6"/>
    </row>
    <row r="7" spans="1:2" ht="15" customHeight="1">
      <c r="A7" s="9"/>
      <c r="B7" s="9"/>
    </row>
    <row r="8" spans="1:7" ht="15" customHeight="1">
      <c r="A8" s="98" t="s">
        <v>1</v>
      </c>
      <c r="B8" s="98"/>
      <c r="C8" s="98"/>
      <c r="D8" s="98"/>
      <c r="E8" s="98"/>
      <c r="F8" s="98"/>
      <c r="G8" s="98"/>
    </row>
    <row r="9" spans="1:7" ht="15" customHeight="1">
      <c r="A9" s="98" t="s">
        <v>2</v>
      </c>
      <c r="B9" s="98"/>
      <c r="C9" s="98"/>
      <c r="D9" s="98"/>
      <c r="E9" s="98"/>
      <c r="F9" s="98"/>
      <c r="G9" s="98"/>
    </row>
    <row r="10" ht="15" customHeight="1"/>
    <row r="11" spans="1:7" ht="15" customHeight="1" thickBot="1">
      <c r="A11" s="10" t="s">
        <v>9</v>
      </c>
      <c r="B11" s="10" t="s">
        <v>10</v>
      </c>
      <c r="C11" s="10" t="s">
        <v>44</v>
      </c>
      <c r="D11" s="10" t="s">
        <v>45</v>
      </c>
      <c r="E11" s="10" t="s">
        <v>46</v>
      </c>
      <c r="F11" s="10" t="s">
        <v>47</v>
      </c>
      <c r="G11" s="10" t="s">
        <v>48</v>
      </c>
    </row>
    <row r="12" spans="1:7" ht="15" customHeight="1">
      <c r="A12" s="11"/>
      <c r="B12" s="11"/>
      <c r="C12" s="11"/>
      <c r="D12" s="11"/>
      <c r="E12" s="11"/>
      <c r="F12" s="11"/>
      <c r="G12" s="11"/>
    </row>
    <row r="13" ht="15" customHeight="1">
      <c r="A13" s="12" t="s">
        <v>24</v>
      </c>
    </row>
    <row r="14" spans="1:7" ht="15" customHeight="1">
      <c r="A14" s="13" t="s">
        <v>25</v>
      </c>
      <c r="B14" s="2" t="s">
        <v>26</v>
      </c>
      <c r="C14" s="14">
        <f>'I Trimestre'!F14</f>
        <v>127</v>
      </c>
      <c r="D14" s="14">
        <f>'II Trimestre'!F14</f>
        <v>136</v>
      </c>
      <c r="E14" s="14">
        <f>'III Trimestre'!F14</f>
        <v>47</v>
      </c>
      <c r="F14" s="14">
        <f>'IV Trimestre'!F14</f>
        <v>290</v>
      </c>
      <c r="G14" s="15">
        <f>SUM(C14:F14)</f>
        <v>600</v>
      </c>
    </row>
    <row r="15" spans="1:7" ht="15" customHeight="1">
      <c r="A15" s="13" t="s">
        <v>27</v>
      </c>
      <c r="B15" s="2" t="s">
        <v>26</v>
      </c>
      <c r="C15" s="14">
        <f>'I Trimestre'!F15</f>
        <v>108</v>
      </c>
      <c r="D15" s="14">
        <f>'II Trimestre'!F15</f>
        <v>53</v>
      </c>
      <c r="E15" s="14">
        <f>'III Trimestre'!F15</f>
        <v>253</v>
      </c>
      <c r="F15" s="14">
        <f>'IV Trimestre'!F15</f>
        <v>40</v>
      </c>
      <c r="G15" s="15">
        <f>SUM(C15:F15)</f>
        <v>454</v>
      </c>
    </row>
    <row r="16" spans="1:7" ht="15" customHeight="1">
      <c r="A16" s="12" t="s">
        <v>28</v>
      </c>
      <c r="C16" s="14"/>
      <c r="D16" s="14"/>
      <c r="E16" s="14"/>
      <c r="F16" s="14"/>
      <c r="G16" s="15"/>
    </row>
    <row r="17" spans="1:7" ht="15" customHeight="1">
      <c r="A17" s="13" t="s">
        <v>25</v>
      </c>
      <c r="C17" s="14"/>
      <c r="D17" s="14"/>
      <c r="E17" s="14"/>
      <c r="F17" s="14"/>
      <c r="G17" s="15"/>
    </row>
    <row r="18" spans="1:7" s="35" customFormat="1" ht="15" customHeight="1">
      <c r="A18" s="13"/>
      <c r="B18" s="40" t="s">
        <v>29</v>
      </c>
      <c r="C18" s="14">
        <f>'I Trimestre'!F18</f>
        <v>0</v>
      </c>
      <c r="D18" s="14">
        <f>'II Trimestre'!F18</f>
        <v>0</v>
      </c>
      <c r="E18" s="14">
        <f>'III Trimestre'!F18</f>
        <v>0</v>
      </c>
      <c r="F18" s="14">
        <f>'IV Trimestre'!F18</f>
        <v>0</v>
      </c>
      <c r="G18" s="37"/>
    </row>
    <row r="19" spans="1:7" s="35" customFormat="1" ht="15" customHeight="1">
      <c r="A19" s="41" t="s">
        <v>66</v>
      </c>
      <c r="B19" s="35" t="s">
        <v>26</v>
      </c>
      <c r="C19" s="14">
        <f>'I Trimestre'!F19</f>
        <v>0</v>
      </c>
      <c r="D19" s="14">
        <f>'II Trimestre'!F19</f>
        <v>0</v>
      </c>
      <c r="E19" s="14">
        <f>'III Trimestre'!F19</f>
        <v>394</v>
      </c>
      <c r="F19" s="14">
        <f>'IV Trimestre'!F19</f>
        <v>0</v>
      </c>
      <c r="G19" s="65">
        <f>SUM(C19:F19)</f>
        <v>394</v>
      </c>
    </row>
    <row r="20" spans="1:7" ht="15" customHeight="1">
      <c r="A20" s="41" t="s">
        <v>67</v>
      </c>
      <c r="B20" s="40" t="s">
        <v>26</v>
      </c>
      <c r="C20" s="14">
        <f>'I Trimestre'!F20</f>
        <v>0</v>
      </c>
      <c r="D20" s="14">
        <f>'II Trimestre'!F20</f>
        <v>175</v>
      </c>
      <c r="E20" s="14">
        <f>'III Trimestre'!F20</f>
        <v>415</v>
      </c>
      <c r="F20" s="14">
        <f>'IV Trimestre'!F20</f>
        <v>92</v>
      </c>
      <c r="G20" s="65">
        <f>SUM(C20:F20)</f>
        <v>682</v>
      </c>
    </row>
    <row r="21" spans="1:7" ht="15" customHeight="1">
      <c r="A21" s="13"/>
      <c r="B21" s="35"/>
      <c r="C21" s="14"/>
      <c r="D21" s="14"/>
      <c r="E21" s="14"/>
      <c r="F21" s="14"/>
      <c r="G21" s="15"/>
    </row>
    <row r="22" spans="1:7" ht="15" customHeight="1">
      <c r="A22" s="13" t="s">
        <v>27</v>
      </c>
      <c r="C22" s="14"/>
      <c r="D22" s="14"/>
      <c r="E22" s="14"/>
      <c r="F22" s="14"/>
      <c r="G22" s="15"/>
    </row>
    <row r="23" spans="1:7" ht="15" customHeight="1">
      <c r="A23" s="13"/>
      <c r="B23" s="2" t="s">
        <v>26</v>
      </c>
      <c r="C23" s="14">
        <f>'I Trimestre'!F23</f>
        <v>0</v>
      </c>
      <c r="D23" s="14">
        <f>'II Trimestre'!F23</f>
        <v>0</v>
      </c>
      <c r="E23" s="14">
        <f>'III Trimestre'!F23</f>
        <v>0</v>
      </c>
      <c r="F23" s="14">
        <f>'IV Trimestre'!F23</f>
        <v>0</v>
      </c>
      <c r="G23" s="15">
        <f>SUM(C23:F23)</f>
        <v>0</v>
      </c>
    </row>
    <row r="24" spans="1:7" ht="15" customHeight="1">
      <c r="A24" s="13"/>
      <c r="B24" s="2" t="s">
        <v>29</v>
      </c>
      <c r="C24" s="14">
        <f>'I Trimestre'!F24</f>
        <v>0</v>
      </c>
      <c r="D24" s="14">
        <f>'II Trimestre'!F24</f>
        <v>0</v>
      </c>
      <c r="E24" s="14">
        <f>'III Trimestre'!F24</f>
        <v>0</v>
      </c>
      <c r="F24" s="14">
        <f>'IV Trimestre'!F24</f>
        <v>0</v>
      </c>
      <c r="G24" s="15">
        <f>SUM(C24:F24)</f>
        <v>0</v>
      </c>
    </row>
    <row r="25" spans="1:7" ht="15" customHeight="1">
      <c r="A25" s="69" t="s">
        <v>30</v>
      </c>
      <c r="C25" s="74">
        <f>SUM(C26:C27)</f>
        <v>0</v>
      </c>
      <c r="D25" s="74">
        <f>SUM(D26:D27)</f>
        <v>0</v>
      </c>
      <c r="E25" s="74">
        <f>SUM(E26:E27)</f>
        <v>0</v>
      </c>
      <c r="F25" s="74">
        <f>SUM(F26:F27)</f>
        <v>0</v>
      </c>
      <c r="G25" s="74">
        <f>SUM(G26:G27)</f>
        <v>0</v>
      </c>
    </row>
    <row r="26" spans="1:7" ht="15" customHeight="1">
      <c r="A26" s="13" t="s">
        <v>25</v>
      </c>
      <c r="B26" s="2" t="s">
        <v>26</v>
      </c>
      <c r="C26" s="14">
        <f>'I Trimestre'!F26</f>
        <v>0</v>
      </c>
      <c r="D26" s="14">
        <f>'II Trimestre'!F26</f>
        <v>0</v>
      </c>
      <c r="E26" s="14">
        <f>'III Trimestre'!F26</f>
        <v>0</v>
      </c>
      <c r="F26" s="14">
        <f>'IV Trimestre'!F26</f>
        <v>0</v>
      </c>
      <c r="G26" s="15">
        <f>SUM(C26:F26)</f>
        <v>0</v>
      </c>
    </row>
    <row r="27" spans="1:7" ht="15" customHeight="1">
      <c r="A27" s="13" t="s">
        <v>27</v>
      </c>
      <c r="B27" s="2" t="s">
        <v>26</v>
      </c>
      <c r="C27" s="14">
        <f>'I Trimestre'!F27</f>
        <v>0</v>
      </c>
      <c r="D27" s="14">
        <f>'II Trimestre'!F27</f>
        <v>0</v>
      </c>
      <c r="E27" s="14">
        <f>'III Trimestre'!F27</f>
        <v>0</v>
      </c>
      <c r="F27" s="14">
        <f>'IV Trimestre'!F27</f>
        <v>0</v>
      </c>
      <c r="G27" s="15">
        <f>SUM(C27:F27)</f>
        <v>0</v>
      </c>
    </row>
    <row r="28" spans="3:6" ht="15" customHeight="1">
      <c r="C28" s="14">
        <f>'I Trimestre'!F28</f>
        <v>0</v>
      </c>
      <c r="D28" s="14">
        <f>'II Trimestre'!F28</f>
        <v>0</v>
      </c>
      <c r="E28" s="14">
        <f>'III Trimestre'!F28</f>
        <v>0</v>
      </c>
      <c r="F28" s="14">
        <f>'IV Trimestre'!F28</f>
        <v>0</v>
      </c>
    </row>
    <row r="29" spans="1:8" ht="15" customHeight="1" thickBot="1">
      <c r="A29" s="16" t="s">
        <v>31</v>
      </c>
      <c r="B29" s="16"/>
      <c r="C29" s="76">
        <f>C14+C15+C19+C23+C26+C27</f>
        <v>235</v>
      </c>
      <c r="D29" s="76">
        <f>D14+D15+D19+D23+D26+D27</f>
        <v>189</v>
      </c>
      <c r="E29" s="76">
        <f>E14+E15+E19+E23+E26+E27</f>
        <v>694</v>
      </c>
      <c r="F29" s="76">
        <f>F14+F15+F19+F23+F26+F27</f>
        <v>330</v>
      </c>
      <c r="G29" s="76">
        <f>G14+G15+G19+G23+G26+G27</f>
        <v>1448</v>
      </c>
      <c r="H29" s="55"/>
    </row>
    <row r="30" spans="1:15" ht="15" customHeight="1" thickTop="1">
      <c r="A30" s="17" t="s">
        <v>63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15" customHeight="1">
      <c r="A31" s="77" t="s">
        <v>74</v>
      </c>
    </row>
    <row r="32" ht="15" customHeight="1"/>
    <row r="33" ht="15" customHeight="1"/>
    <row r="34" spans="1:6" ht="15" customHeight="1">
      <c r="A34" s="99" t="s">
        <v>32</v>
      </c>
      <c r="B34" s="99"/>
      <c r="C34" s="99"/>
      <c r="D34" s="99"/>
      <c r="E34" s="99"/>
      <c r="F34" s="99"/>
    </row>
    <row r="35" spans="1:6" ht="15" customHeight="1">
      <c r="A35" s="98" t="s">
        <v>33</v>
      </c>
      <c r="B35" s="98"/>
      <c r="C35" s="98"/>
      <c r="D35" s="98"/>
      <c r="E35" s="98"/>
      <c r="F35" s="98"/>
    </row>
    <row r="36" spans="1:14" ht="15" customHeight="1">
      <c r="A36" s="98" t="s">
        <v>64</v>
      </c>
      <c r="B36" s="98"/>
      <c r="C36" s="98"/>
      <c r="D36" s="98"/>
      <c r="E36" s="98"/>
      <c r="F36" s="98"/>
      <c r="G36" s="14"/>
      <c r="H36" s="14"/>
      <c r="I36" s="14"/>
      <c r="J36" s="14"/>
      <c r="K36" s="14"/>
      <c r="L36" s="14"/>
      <c r="M36" s="14"/>
      <c r="N36" s="14"/>
    </row>
    <row r="37" ht="15" customHeight="1"/>
    <row r="38" spans="1:6" ht="15" customHeight="1" thickBot="1">
      <c r="A38" s="10" t="s">
        <v>9</v>
      </c>
      <c r="B38" s="10" t="s">
        <v>44</v>
      </c>
      <c r="C38" s="10" t="s">
        <v>45</v>
      </c>
      <c r="D38" s="10" t="s">
        <v>46</v>
      </c>
      <c r="E38" s="10" t="s">
        <v>47</v>
      </c>
      <c r="F38" s="10" t="s">
        <v>48</v>
      </c>
    </row>
    <row r="39" ht="15" customHeight="1"/>
    <row r="40" spans="1:6" ht="15" customHeight="1">
      <c r="A40" s="2" t="s">
        <v>34</v>
      </c>
      <c r="B40" s="9">
        <f>'I Trimestre'!E40</f>
        <v>332127980</v>
      </c>
      <c r="C40" s="9">
        <f>'II Trimestre'!E40</f>
        <v>394627467.96</v>
      </c>
      <c r="D40" s="9">
        <f>'III Trimestre'!E40</f>
        <v>160124282.02</v>
      </c>
      <c r="E40" s="9">
        <f>'IV Trimestre'!E40</f>
        <v>842470628</v>
      </c>
      <c r="F40" s="9">
        <f>SUM(B40:E40)</f>
        <v>1729350357.98</v>
      </c>
    </row>
    <row r="41" spans="1:6" ht="15" customHeight="1">
      <c r="A41" s="12" t="s">
        <v>24</v>
      </c>
      <c r="B41" s="9">
        <f>'I Trimestre'!E41</f>
        <v>329295408</v>
      </c>
      <c r="C41" s="9">
        <f>'II Trimestre'!E41</f>
        <v>389020000</v>
      </c>
      <c r="D41" s="9">
        <f>'III Trimestre'!E41</f>
        <v>142700000</v>
      </c>
      <c r="E41" s="9">
        <f>'IV Trimestre'!E41</f>
        <v>793682747</v>
      </c>
      <c r="F41" s="9">
        <f>SUM(B41:E41)</f>
        <v>1654698155</v>
      </c>
    </row>
    <row r="42" spans="1:6" ht="15" customHeight="1">
      <c r="A42" s="12" t="s">
        <v>28</v>
      </c>
      <c r="B42" s="9">
        <f>'I Trimestre'!E42</f>
        <v>2832572</v>
      </c>
      <c r="C42" s="9">
        <f>'II Trimestre'!E42</f>
        <v>5607467.96</v>
      </c>
      <c r="D42" s="9">
        <f>'III Trimestre'!E42</f>
        <v>17424282.02</v>
      </c>
      <c r="E42" s="9">
        <f>'IV Trimestre'!E42</f>
        <v>48787881</v>
      </c>
      <c r="F42" s="9">
        <f>SUM(B42:E42)</f>
        <v>74652202.98</v>
      </c>
    </row>
    <row r="43" spans="1:6" ht="15" customHeight="1">
      <c r="A43" s="12" t="s">
        <v>30</v>
      </c>
      <c r="B43" s="9">
        <f>'I Trimestre'!E43</f>
        <v>0</v>
      </c>
      <c r="C43" s="9">
        <f>'II Trimestre'!E43</f>
        <v>0</v>
      </c>
      <c r="D43" s="9">
        <f>'III Trimestre'!E43</f>
        <v>0</v>
      </c>
      <c r="E43" s="9">
        <f>'IV Trimestre'!E43</f>
        <v>0</v>
      </c>
      <c r="F43" s="9">
        <f>SUM(B43:E43)</f>
        <v>0</v>
      </c>
    </row>
    <row r="44" spans="1:6" ht="15" customHeight="1">
      <c r="A44" s="12"/>
      <c r="B44" s="9"/>
      <c r="C44" s="9"/>
      <c r="D44" s="9"/>
      <c r="E44" s="9"/>
      <c r="F44" s="9"/>
    </row>
    <row r="45" spans="1:6" ht="15" customHeight="1">
      <c r="A45" s="12"/>
      <c r="B45" s="9"/>
      <c r="C45" s="9"/>
      <c r="D45" s="9"/>
      <c r="E45" s="9"/>
      <c r="F45" s="9"/>
    </row>
    <row r="46" spans="1:6" ht="15" customHeight="1">
      <c r="A46" s="2" t="s">
        <v>35</v>
      </c>
      <c r="B46" s="9">
        <f>'I Trimestre'!E46</f>
        <v>332398116.18</v>
      </c>
      <c r="C46" s="9">
        <f>'II Trimestre'!E46</f>
        <v>141508089</v>
      </c>
      <c r="D46" s="9">
        <f>'III Trimestre'!E46</f>
        <v>727494450</v>
      </c>
      <c r="E46" s="9">
        <f>'IV Trimestre'!E46</f>
        <v>116550000</v>
      </c>
      <c r="F46" s="9">
        <f>SUM(B46:E46)</f>
        <v>1317950655.18</v>
      </c>
    </row>
    <row r="47" spans="1:6" ht="15" customHeight="1">
      <c r="A47" s="12" t="s">
        <v>24</v>
      </c>
      <c r="B47" s="9">
        <f>'I Trimestre'!E47</f>
        <v>330596638.02</v>
      </c>
      <c r="C47" s="9">
        <f>'II Trimestre'!E47</f>
        <v>140268089</v>
      </c>
      <c r="D47" s="9">
        <f>'III Trimestre'!E47</f>
        <v>727494450</v>
      </c>
      <c r="E47" s="9">
        <f>'IV Trimestre'!E47</f>
        <v>116550000</v>
      </c>
      <c r="F47" s="9">
        <f>SUM(B47:E47)</f>
        <v>1314909177.02</v>
      </c>
    </row>
    <row r="48" spans="1:6" ht="15" customHeight="1">
      <c r="A48" s="12" t="s">
        <v>28</v>
      </c>
      <c r="B48" s="9">
        <f>'I Trimestre'!E48</f>
        <v>1801478.16</v>
      </c>
      <c r="C48" s="9">
        <f>'II Trimestre'!E48</f>
        <v>1240000</v>
      </c>
      <c r="D48" s="9">
        <f>'III Trimestre'!E48</f>
        <v>0</v>
      </c>
      <c r="E48" s="9">
        <f>'IV Trimestre'!E48</f>
        <v>0</v>
      </c>
      <c r="F48" s="9">
        <f>SUM(B48:E48)</f>
        <v>3041478.16</v>
      </c>
    </row>
    <row r="49" spans="1:6" ht="15" customHeight="1">
      <c r="A49" s="12" t="s">
        <v>30</v>
      </c>
      <c r="B49" s="9">
        <f>'I Trimestre'!E49</f>
        <v>0</v>
      </c>
      <c r="C49" s="9">
        <f>'II Trimestre'!E49</f>
        <v>0</v>
      </c>
      <c r="D49" s="9">
        <f>'III Trimestre'!E49</f>
        <v>0</v>
      </c>
      <c r="E49" s="9">
        <f>'IV Trimestre'!E49</f>
        <v>0</v>
      </c>
      <c r="F49" s="9">
        <f>SUM(B49:E49)</f>
        <v>0</v>
      </c>
    </row>
    <row r="50" spans="1:6" ht="15" customHeight="1">
      <c r="A50" s="12"/>
      <c r="B50" s="9"/>
      <c r="C50" s="9"/>
      <c r="D50" s="9"/>
      <c r="E50" s="9"/>
      <c r="F50" s="9"/>
    </row>
    <row r="51" spans="2:6" ht="15" customHeight="1">
      <c r="B51" s="9"/>
      <c r="C51" s="9"/>
      <c r="D51" s="9"/>
      <c r="E51" s="9"/>
      <c r="F51" s="9"/>
    </row>
    <row r="52" spans="1:6" ht="15" customHeight="1" thickBot="1">
      <c r="A52" s="16" t="s">
        <v>31</v>
      </c>
      <c r="B52" s="31">
        <f>B40+B46</f>
        <v>664526096.1800001</v>
      </c>
      <c r="C52" s="31">
        <f>C40+C46</f>
        <v>536135556.96</v>
      </c>
      <c r="D52" s="31">
        <f>D40+D46</f>
        <v>887618732.02</v>
      </c>
      <c r="E52" s="31">
        <f>E40+E46</f>
        <v>959020628</v>
      </c>
      <c r="F52" s="31">
        <f>F40+F46</f>
        <v>3047301013.16</v>
      </c>
    </row>
    <row r="53" ht="15" customHeight="1" thickTop="1">
      <c r="A53" s="77" t="s">
        <v>74</v>
      </c>
    </row>
    <row r="54" ht="15" customHeight="1"/>
    <row r="55" ht="15" customHeight="1"/>
    <row r="56" spans="1:6" ht="15" customHeight="1">
      <c r="A56" s="98" t="s">
        <v>36</v>
      </c>
      <c r="B56" s="98"/>
      <c r="C56" s="98"/>
      <c r="D56" s="98"/>
      <c r="E56" s="98"/>
      <c r="F56" s="98"/>
    </row>
    <row r="57" spans="1:6" ht="15" customHeight="1">
      <c r="A57" s="98" t="s">
        <v>33</v>
      </c>
      <c r="B57" s="98"/>
      <c r="C57" s="98"/>
      <c r="D57" s="98"/>
      <c r="E57" s="98"/>
      <c r="F57" s="98"/>
    </row>
    <row r="58" spans="1:14" ht="15" customHeight="1">
      <c r="A58" s="98" t="s">
        <v>64</v>
      </c>
      <c r="B58" s="98"/>
      <c r="C58" s="98"/>
      <c r="D58" s="98"/>
      <c r="E58" s="98"/>
      <c r="F58" s="98"/>
      <c r="G58" s="14"/>
      <c r="H58" s="14"/>
      <c r="I58" s="14"/>
      <c r="J58" s="14"/>
      <c r="K58" s="14"/>
      <c r="L58" s="14"/>
      <c r="M58" s="14"/>
      <c r="N58" s="14"/>
    </row>
    <row r="59" ht="15" customHeight="1">
      <c r="A59" s="19"/>
    </row>
    <row r="60" spans="1:6" ht="15" customHeight="1" thickBot="1">
      <c r="A60" s="20" t="s">
        <v>37</v>
      </c>
      <c r="B60" s="10" t="s">
        <v>44</v>
      </c>
      <c r="C60" s="10" t="s">
        <v>45</v>
      </c>
      <c r="D60" s="10" t="s">
        <v>46</v>
      </c>
      <c r="E60" s="10" t="s">
        <v>47</v>
      </c>
      <c r="F60" s="10" t="s">
        <v>48</v>
      </c>
    </row>
    <row r="61" ht="15" customHeight="1"/>
    <row r="62" spans="1:6" ht="15" customHeight="1">
      <c r="A62" s="2" t="s">
        <v>34</v>
      </c>
      <c r="B62" s="9">
        <f>'I Trimestre'!E62</f>
        <v>332127980.26</v>
      </c>
      <c r="C62" s="9">
        <f>'II Trimestre'!E62</f>
        <v>394627467.96</v>
      </c>
      <c r="D62" s="9">
        <f>'III Trimestre'!E62</f>
        <v>160124282.02</v>
      </c>
      <c r="E62" s="9">
        <f>'IV Trimestre'!E62</f>
        <v>842470628</v>
      </c>
      <c r="F62" s="9">
        <f>SUM(B62:E62)</f>
        <v>1729350358.24</v>
      </c>
    </row>
    <row r="63" spans="1:6" ht="15" customHeight="1">
      <c r="A63" s="2" t="s">
        <v>38</v>
      </c>
      <c r="B63" s="9">
        <f>'I Trimestre'!E63</f>
        <v>2832572.2600000002</v>
      </c>
      <c r="C63" s="9">
        <f>'II Trimestre'!E63</f>
        <v>5607467.96</v>
      </c>
      <c r="D63" s="9">
        <f>'III Trimestre'!E63</f>
        <v>17424282.02</v>
      </c>
      <c r="E63" s="9">
        <f>'IV Trimestre'!E63</f>
        <v>48787881</v>
      </c>
      <c r="F63" s="9">
        <f>SUM(B63:E63)</f>
        <v>74652203.24000001</v>
      </c>
    </row>
    <row r="64" spans="1:6" ht="15" customHeight="1">
      <c r="A64" s="2" t="s">
        <v>60</v>
      </c>
      <c r="B64" s="9"/>
      <c r="C64" s="9"/>
      <c r="D64" s="9"/>
      <c r="E64" s="9"/>
      <c r="F64" s="9"/>
    </row>
    <row r="65" spans="1:6" ht="15" customHeight="1">
      <c r="A65" s="2" t="s">
        <v>40</v>
      </c>
      <c r="B65" s="9"/>
      <c r="C65" s="9"/>
      <c r="D65" s="9"/>
      <c r="E65" s="9"/>
      <c r="F65" s="9"/>
    </row>
    <row r="66" spans="1:6" ht="15" customHeight="1">
      <c r="A66" s="2" t="s">
        <v>41</v>
      </c>
      <c r="B66" s="9"/>
      <c r="C66" s="9"/>
      <c r="D66" s="9"/>
      <c r="E66" s="9"/>
      <c r="F66" s="9"/>
    </row>
    <row r="67" spans="1:6" ht="15" customHeight="1">
      <c r="A67" s="2" t="s">
        <v>42</v>
      </c>
      <c r="B67" s="9"/>
      <c r="C67" s="9"/>
      <c r="D67" s="9"/>
      <c r="E67" s="9"/>
      <c r="F67" s="9"/>
    </row>
    <row r="68" spans="2:6" ht="15" customHeight="1">
      <c r="B68" s="9"/>
      <c r="C68" s="9"/>
      <c r="D68" s="9"/>
      <c r="E68" s="9"/>
      <c r="F68" s="9"/>
    </row>
    <row r="69" spans="1:6" ht="15" customHeight="1">
      <c r="A69" s="2" t="s">
        <v>35</v>
      </c>
      <c r="B69" s="9">
        <f>'I Trimestre'!E69</f>
        <v>332398116.18</v>
      </c>
      <c r="C69" s="9">
        <f>'II Trimestre'!E69</f>
        <v>141508089</v>
      </c>
      <c r="D69" s="9">
        <f>'III Trimestre'!E69</f>
        <v>727494450</v>
      </c>
      <c r="E69" s="9">
        <f>'IV Trimestre'!E69</f>
        <v>116550000</v>
      </c>
      <c r="F69" s="9">
        <f>SUM(B69:E69)</f>
        <v>1317950655.18</v>
      </c>
    </row>
    <row r="70" spans="1:6" ht="15" customHeight="1">
      <c r="A70" s="2" t="s">
        <v>43</v>
      </c>
      <c r="B70" s="9">
        <f>'I Trimestre'!E70</f>
        <v>330596638.02</v>
      </c>
      <c r="C70" s="9">
        <f>'II Trimestre'!E70</f>
        <v>140268089</v>
      </c>
      <c r="D70" s="9">
        <f>'III Trimestre'!E70</f>
        <v>727494450</v>
      </c>
      <c r="E70" s="9">
        <f>'IV Trimestre'!E70</f>
        <v>116550000</v>
      </c>
      <c r="F70" s="9">
        <f>SUM(B70:E70)</f>
        <v>1314909177.02</v>
      </c>
    </row>
    <row r="71" spans="1:6" ht="15" customHeight="1">
      <c r="A71" s="2" t="s">
        <v>39</v>
      </c>
      <c r="B71" s="9"/>
      <c r="C71" s="9"/>
      <c r="D71" s="9"/>
      <c r="E71" s="9"/>
      <c r="F71" s="9"/>
    </row>
    <row r="72" spans="1:6" ht="15" customHeight="1">
      <c r="A72" s="2" t="s">
        <v>40</v>
      </c>
      <c r="B72" s="9"/>
      <c r="C72" s="9"/>
      <c r="D72" s="9"/>
      <c r="E72" s="9"/>
      <c r="F72" s="9"/>
    </row>
    <row r="73" spans="1:6" ht="15" customHeight="1">
      <c r="A73" s="2" t="s">
        <v>41</v>
      </c>
      <c r="B73" s="9"/>
      <c r="C73" s="9"/>
      <c r="D73" s="9"/>
      <c r="E73" s="9"/>
      <c r="F73" s="9"/>
    </row>
    <row r="74" spans="1:6" ht="15" customHeight="1">
      <c r="A74" s="2" t="s">
        <v>42</v>
      </c>
      <c r="B74" s="9"/>
      <c r="C74" s="9"/>
      <c r="D74" s="9"/>
      <c r="E74" s="9"/>
      <c r="F74" s="9"/>
    </row>
    <row r="75" spans="1:6" ht="15" customHeight="1" thickBot="1">
      <c r="A75" s="16" t="s">
        <v>31</v>
      </c>
      <c r="B75" s="31">
        <f>B62+B69</f>
        <v>664526096.44</v>
      </c>
      <c r="C75" s="31">
        <f>C62+C69</f>
        <v>536135556.96</v>
      </c>
      <c r="D75" s="31">
        <f>D62+D69</f>
        <v>887618732.02</v>
      </c>
      <c r="E75" s="31">
        <f>E62+E69</f>
        <v>959020628</v>
      </c>
      <c r="F75" s="31">
        <f>F62+F69</f>
        <v>3047301013.42</v>
      </c>
    </row>
    <row r="76" ht="15" customHeight="1" thickTop="1">
      <c r="A76" s="77" t="s">
        <v>74</v>
      </c>
    </row>
    <row r="77" ht="15" customHeight="1"/>
    <row r="78" ht="15" customHeight="1"/>
    <row r="79" spans="1:6" ht="15" customHeight="1">
      <c r="A79" s="98" t="s">
        <v>51</v>
      </c>
      <c r="B79" s="98"/>
      <c r="C79" s="98"/>
      <c r="D79" s="98"/>
      <c r="E79" s="98"/>
      <c r="F79" s="98"/>
    </row>
    <row r="80" spans="1:6" ht="15" customHeight="1">
      <c r="A80" s="98" t="s">
        <v>52</v>
      </c>
      <c r="B80" s="98"/>
      <c r="C80" s="98"/>
      <c r="D80" s="98"/>
      <c r="E80" s="98"/>
      <c r="F80" s="98"/>
    </row>
    <row r="81" spans="1:6" ht="15" customHeight="1">
      <c r="A81" s="98" t="s">
        <v>64</v>
      </c>
      <c r="B81" s="98"/>
      <c r="C81" s="98"/>
      <c r="D81" s="98"/>
      <c r="E81" s="98"/>
      <c r="F81" s="98"/>
    </row>
    <row r="82" spans="1:6" ht="15" customHeight="1">
      <c r="A82" s="23"/>
      <c r="B82" s="22"/>
      <c r="C82" s="22"/>
      <c r="D82" s="22"/>
      <c r="E82" s="22"/>
      <c r="F82" s="1"/>
    </row>
    <row r="83" spans="1:6" ht="15" customHeight="1" thickBot="1">
      <c r="A83" s="24" t="s">
        <v>37</v>
      </c>
      <c r="B83" s="25" t="s">
        <v>44</v>
      </c>
      <c r="C83" s="25" t="s">
        <v>45</v>
      </c>
      <c r="D83" s="25" t="s">
        <v>46</v>
      </c>
      <c r="E83" s="25" t="s">
        <v>53</v>
      </c>
      <c r="F83" s="25" t="s">
        <v>48</v>
      </c>
    </row>
    <row r="84" spans="1:6" ht="15" customHeight="1">
      <c r="A84" s="23"/>
      <c r="B84" s="22"/>
      <c r="C84" s="22"/>
      <c r="D84" s="22"/>
      <c r="E84" s="22"/>
      <c r="F84" s="22"/>
    </row>
    <row r="85" spans="1:6" ht="15" customHeight="1">
      <c r="A85" s="26" t="s">
        <v>54</v>
      </c>
      <c r="B85" s="33">
        <f>'I Trimestre'!E85</f>
        <v>1411304577.34</v>
      </c>
      <c r="C85" s="33">
        <f>'II Trimestre'!E85</f>
        <v>1399670714.2399998</v>
      </c>
      <c r="D85" s="33">
        <f>'III Trimestre'!E85</f>
        <v>1703897024.2599998</v>
      </c>
      <c r="E85" s="33">
        <f>'IV Trimestre'!E85</f>
        <v>1516007041.48</v>
      </c>
      <c r="F85" s="33">
        <f>B85</f>
        <v>1411304577.34</v>
      </c>
    </row>
    <row r="86" spans="1:6" ht="15" customHeight="1">
      <c r="A86" s="27" t="s">
        <v>61</v>
      </c>
      <c r="B86" s="22">
        <f>'I Trimestre'!E86</f>
        <v>122473144.34</v>
      </c>
      <c r="C86" s="22">
        <f>'II Trimestre'!E86</f>
        <v>123678497.41999996</v>
      </c>
      <c r="D86" s="22">
        <f>'III Trimestre'!E86</f>
        <v>229051029.47999993</v>
      </c>
      <c r="E86" s="22">
        <f>'IV Trimestre'!E86</f>
        <v>402260080.78</v>
      </c>
      <c r="F86" s="22">
        <f>B86</f>
        <v>122473144.34</v>
      </c>
    </row>
    <row r="87" spans="1:6" ht="15" customHeight="1">
      <c r="A87" s="27" t="s">
        <v>62</v>
      </c>
      <c r="B87" s="22">
        <f>'I Trimestre'!E87</f>
        <v>1288831433</v>
      </c>
      <c r="C87" s="22">
        <f>'II Trimestre'!E87</f>
        <v>1275992216.82</v>
      </c>
      <c r="D87" s="22">
        <f>'III Trimestre'!E87</f>
        <v>1474845994.78</v>
      </c>
      <c r="E87" s="22">
        <f>'IV Trimestre'!E87</f>
        <v>1233387532.78</v>
      </c>
      <c r="F87" s="22">
        <f>B87</f>
        <v>1288831433</v>
      </c>
    </row>
    <row r="88" spans="1:6" ht="15" customHeight="1">
      <c r="A88" s="26" t="s">
        <v>55</v>
      </c>
      <c r="B88" s="33">
        <f>'I Trimestre'!E88</f>
        <v>652892233.3399999</v>
      </c>
      <c r="C88" s="33">
        <f>'II Trimestre'!E88</f>
        <v>840361866.98</v>
      </c>
      <c r="D88" s="33">
        <f>'III Trimestre'!E88</f>
        <v>819369321.3199999</v>
      </c>
      <c r="E88" s="33">
        <f>'IV Trimestre'!E88</f>
        <v>1329333333.34</v>
      </c>
      <c r="F88" s="33">
        <f>SUM(B88:E88)</f>
        <v>3641956754.9799995</v>
      </c>
    </row>
    <row r="89" spans="1:6" ht="15" customHeight="1">
      <c r="A89" s="27" t="s">
        <v>61</v>
      </c>
      <c r="B89" s="22">
        <f>'I Trimestre'!E89</f>
        <v>333333333.34</v>
      </c>
      <c r="C89" s="22">
        <f>'II Trimestre'!E89</f>
        <v>500000000.02</v>
      </c>
      <c r="D89" s="22">
        <f>'III Trimestre'!E89</f>
        <v>333333333.32</v>
      </c>
      <c r="E89" s="22">
        <f>'IV Trimestre'!E89</f>
        <v>833333333.3399999</v>
      </c>
      <c r="F89" s="22">
        <f>SUM(B89:E89)</f>
        <v>2000000000.0199997</v>
      </c>
    </row>
    <row r="90" spans="1:6" ht="15" customHeight="1">
      <c r="A90" s="27" t="s">
        <v>62</v>
      </c>
      <c r="B90" s="22">
        <f>'I Trimestre'!E90</f>
        <v>319558900</v>
      </c>
      <c r="C90" s="22">
        <f>'II Trimestre'!E90</f>
        <v>340361866.96000004</v>
      </c>
      <c r="D90" s="22">
        <f>'III Trimestre'!E90</f>
        <v>486035988</v>
      </c>
      <c r="E90" s="22">
        <f>'IV Trimestre'!E90</f>
        <v>496000000</v>
      </c>
      <c r="F90" s="22">
        <f>SUM(B90:E90)</f>
        <v>1641956754.96</v>
      </c>
    </row>
    <row r="91" spans="1:6" ht="15" customHeight="1">
      <c r="A91" s="26" t="s">
        <v>56</v>
      </c>
      <c r="B91" s="33">
        <f>'I Trimestre'!E91</f>
        <v>2064196810.6799998</v>
      </c>
      <c r="C91" s="33">
        <f>'II Trimestre'!E91</f>
        <v>2240032581.22</v>
      </c>
      <c r="D91" s="33">
        <f>'III Trimestre'!E91</f>
        <v>2523266345.58</v>
      </c>
      <c r="E91" s="33">
        <f>'IV Trimestre'!E91</f>
        <v>2845340374.8199997</v>
      </c>
      <c r="F91" s="33">
        <f>F88+F85</f>
        <v>5053261332.32</v>
      </c>
    </row>
    <row r="92" spans="1:6" ht="15" customHeight="1">
      <c r="A92" s="27" t="s">
        <v>61</v>
      </c>
      <c r="B92" s="22">
        <f>'I Trimestre'!E92</f>
        <v>455806477.67999995</v>
      </c>
      <c r="C92" s="22">
        <f>'II Trimestre'!E92</f>
        <v>623678497.4399999</v>
      </c>
      <c r="D92" s="22">
        <f>'III Trimestre'!E92</f>
        <v>562384362.8</v>
      </c>
      <c r="E92" s="22">
        <f>'IV Trimestre'!E92</f>
        <v>1235593414.12</v>
      </c>
      <c r="F92" s="22">
        <f>F89+F86</f>
        <v>2122473144.3599997</v>
      </c>
    </row>
    <row r="93" spans="1:6" ht="15" customHeight="1">
      <c r="A93" s="27" t="s">
        <v>62</v>
      </c>
      <c r="B93" s="22">
        <f>'I Trimestre'!E93</f>
        <v>1608390333</v>
      </c>
      <c r="C93" s="22">
        <f>'II Trimestre'!E93</f>
        <v>1616354083.78</v>
      </c>
      <c r="D93" s="22">
        <f>'III Trimestre'!E93</f>
        <v>1960881982.78</v>
      </c>
      <c r="E93" s="22">
        <f>'IV Trimestre'!E93</f>
        <v>1729387532.78</v>
      </c>
      <c r="F93" s="22">
        <f>F90+F87</f>
        <v>2930788187.96</v>
      </c>
    </row>
    <row r="94" spans="1:6" ht="15" customHeight="1">
      <c r="A94" s="26" t="s">
        <v>57</v>
      </c>
      <c r="B94" s="33">
        <f>'I Trimestre'!E94</f>
        <v>664526096.44</v>
      </c>
      <c r="C94" s="33">
        <f>'II Trimestre'!E94</f>
        <v>536135556.96000004</v>
      </c>
      <c r="D94" s="33">
        <f>'III Trimestre'!E94</f>
        <v>1007259304.1</v>
      </c>
      <c r="E94" s="33">
        <f>'IV Trimestre'!E94</f>
        <v>959020628</v>
      </c>
      <c r="F94" s="33">
        <f>SUM(B94:E94)</f>
        <v>3166941585.5</v>
      </c>
    </row>
    <row r="95" spans="1:6" ht="15" customHeight="1">
      <c r="A95" s="27" t="s">
        <v>61</v>
      </c>
      <c r="B95" s="22">
        <f>'I Trimestre'!E95</f>
        <v>332127980.26</v>
      </c>
      <c r="C95" s="22">
        <f>'II Trimestre'!E95</f>
        <v>394627467.96</v>
      </c>
      <c r="D95" s="22">
        <f>'III Trimestre'!E95</f>
        <v>160124282.01999998</v>
      </c>
      <c r="E95" s="22">
        <f>'IV Trimestre'!E95</f>
        <v>842470628</v>
      </c>
      <c r="F95" s="22">
        <f>SUM(B95:E95)</f>
        <v>1729350358.24</v>
      </c>
    </row>
    <row r="96" spans="1:6" s="48" customFormat="1" ht="15" customHeight="1">
      <c r="A96" s="47" t="s">
        <v>68</v>
      </c>
      <c r="B96" s="22"/>
      <c r="C96" s="22"/>
      <c r="D96" s="22"/>
      <c r="E96" s="22"/>
      <c r="F96" s="22"/>
    </row>
    <row r="97" spans="1:6" s="48" customFormat="1" ht="15" customHeight="1">
      <c r="A97" s="47" t="s">
        <v>69</v>
      </c>
      <c r="B97" s="22"/>
      <c r="C97" s="22"/>
      <c r="D97" s="22"/>
      <c r="E97" s="22"/>
      <c r="F97" s="22"/>
    </row>
    <row r="98" spans="1:6" ht="15" customHeight="1">
      <c r="A98" s="27" t="s">
        <v>62</v>
      </c>
      <c r="B98" s="22">
        <f>'I Trimestre'!E98</f>
        <v>332398116.18</v>
      </c>
      <c r="C98" s="22">
        <f>'II Trimestre'!E98</f>
        <v>141508089</v>
      </c>
      <c r="D98" s="22">
        <f>'III Trimestre'!E98</f>
        <v>727494450</v>
      </c>
      <c r="E98" s="22">
        <f>'IV Trimestre'!E98</f>
        <v>116550000</v>
      </c>
      <c r="F98" s="22">
        <f>SUM(B98:E98)</f>
        <v>1317950655.18</v>
      </c>
    </row>
    <row r="99" spans="1:6" ht="15" customHeight="1">
      <c r="A99" s="26" t="s">
        <v>58</v>
      </c>
      <c r="B99" s="33">
        <f>'I Trimestre'!E99</f>
        <v>1399670714.2399998</v>
      </c>
      <c r="C99" s="33">
        <f>'II Trimestre'!E99</f>
        <v>1703897024.2599998</v>
      </c>
      <c r="D99" s="33">
        <f>'III Trimestre'!E99</f>
        <v>1516007041.48</v>
      </c>
      <c r="E99" s="33">
        <f>'IV Trimestre'!E99</f>
        <v>1886319746.8199997</v>
      </c>
      <c r="F99" s="33">
        <f>F91-F94</f>
        <v>1886319746.8199997</v>
      </c>
    </row>
    <row r="100" spans="1:6" ht="15" customHeight="1">
      <c r="A100" s="27" t="s">
        <v>61</v>
      </c>
      <c r="B100" s="22">
        <f>'I Trimestre'!E100</f>
        <v>123678497.41999996</v>
      </c>
      <c r="C100" s="22">
        <f>'II Trimestre'!E100</f>
        <v>229051029.47999996</v>
      </c>
      <c r="D100" s="22">
        <f>'III Trimestre'!E100</f>
        <v>402260080.78</v>
      </c>
      <c r="E100" s="22">
        <f>'IV Trimestre'!E100</f>
        <v>393122786.1199999</v>
      </c>
      <c r="F100" s="22">
        <f>F92-F95</f>
        <v>393122786.11999965</v>
      </c>
    </row>
    <row r="101" spans="1:6" ht="15" customHeight="1">
      <c r="A101" s="27" t="s">
        <v>62</v>
      </c>
      <c r="B101" s="22">
        <f>'I Trimestre'!E101</f>
        <v>1275992216.82</v>
      </c>
      <c r="C101" s="22">
        <f>'II Trimestre'!E101</f>
        <v>1474845994.78</v>
      </c>
      <c r="D101" s="22">
        <f>'III Trimestre'!E101</f>
        <v>1233387532.78</v>
      </c>
      <c r="E101" s="22">
        <f>'IV Trimestre'!E101</f>
        <v>1612837532.78</v>
      </c>
      <c r="F101" s="22">
        <f>F93-F98</f>
        <v>1612837532.78</v>
      </c>
    </row>
    <row r="102" spans="1:6" ht="15" customHeight="1" thickBot="1">
      <c r="A102" s="28"/>
      <c r="B102" s="29"/>
      <c r="C102" s="29"/>
      <c r="D102" s="29"/>
      <c r="E102" s="29"/>
      <c r="F102" s="29"/>
    </row>
    <row r="103" ht="15" customHeight="1" thickTop="1">
      <c r="A103" s="77" t="s">
        <v>74</v>
      </c>
    </row>
    <row r="104" ht="15" customHeight="1"/>
    <row r="105" ht="15" customHeight="1"/>
    <row r="106" ht="15">
      <c r="A106" s="103" t="s">
        <v>85</v>
      </c>
    </row>
  </sheetData>
  <sheetProtection/>
  <mergeCells count="12">
    <mergeCell ref="A1:G1"/>
    <mergeCell ref="A56:F56"/>
    <mergeCell ref="A57:F57"/>
    <mergeCell ref="A79:F79"/>
    <mergeCell ref="A80:F80"/>
    <mergeCell ref="A36:F36"/>
    <mergeCell ref="A58:F58"/>
    <mergeCell ref="A81:F81"/>
    <mergeCell ref="A34:F34"/>
    <mergeCell ref="A35:F35"/>
    <mergeCell ref="A8:G8"/>
    <mergeCell ref="A9:G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Rodríguez C.</dc:creator>
  <cp:keywords/>
  <dc:description/>
  <cp:lastModifiedBy>horacio</cp:lastModifiedBy>
  <cp:lastPrinted>2013-06-12T21:10:41Z</cp:lastPrinted>
  <dcterms:created xsi:type="dcterms:W3CDTF">2012-01-09T20:20:13Z</dcterms:created>
  <dcterms:modified xsi:type="dcterms:W3CDTF">2017-05-03T21:56:13Z</dcterms:modified>
  <cp:category/>
  <cp:version/>
  <cp:contentType/>
  <cp:contentStatus/>
</cp:coreProperties>
</file>