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odo\2016\Indicadores 2016\ICODER\Informes trimestrales\I trimestre\"/>
    </mc:Choice>
  </mc:AlternateContent>
  <bookViews>
    <workbookView minimized="1" xWindow="0" yWindow="0" windowWidth="15600" windowHeight="9240"/>
  </bookViews>
  <sheets>
    <sheet name="1T" sheetId="4" r:id="rId1"/>
    <sheet name="2T" sheetId="6" r:id="rId2"/>
    <sheet name="3T" sheetId="8" r:id="rId3"/>
    <sheet name="4T" sheetId="10" r:id="rId4"/>
    <sheet name="Semestral" sheetId="12" r:id="rId5"/>
    <sheet name="3T Acumulado" sheetId="14" r:id="rId6"/>
    <sheet name="Anual" sheetId="16" r:id="rId7"/>
  </sheets>
  <calcPr calcId="152511"/>
</workbook>
</file>

<file path=xl/calcChain.xml><?xml version="1.0" encoding="utf-8"?>
<calcChain xmlns="http://schemas.openxmlformats.org/spreadsheetml/2006/main">
  <c r="F18" i="16" l="1"/>
  <c r="G18" i="16" s="1"/>
  <c r="E18" i="16"/>
  <c r="D18" i="16"/>
  <c r="C18" i="16"/>
  <c r="F18" i="14" l="1"/>
  <c r="E18" i="14"/>
  <c r="D18" i="14"/>
  <c r="C18" i="14"/>
  <c r="E18" i="12"/>
  <c r="D18" i="12"/>
  <c r="C18" i="12"/>
  <c r="E34" i="4" l="1"/>
  <c r="E36" i="6" l="1"/>
  <c r="C36" i="12" s="1"/>
  <c r="D16" i="12"/>
  <c r="E16" i="12" s="1"/>
  <c r="C16" i="12"/>
  <c r="C54" i="10"/>
  <c r="D54" i="10"/>
  <c r="E53" i="10"/>
  <c r="C38" i="10"/>
  <c r="D38" i="10"/>
  <c r="B38" i="10"/>
  <c r="E36" i="10"/>
  <c r="E36" i="16" s="1"/>
  <c r="E37" i="10"/>
  <c r="E37" i="16" s="1"/>
  <c r="C36" i="16" l="1"/>
  <c r="C36" i="14"/>
  <c r="B38" i="8"/>
  <c r="E34" i="8"/>
  <c r="E36" i="8"/>
  <c r="E37" i="8"/>
  <c r="C38" i="8"/>
  <c r="D38" i="8"/>
  <c r="D37" i="16" l="1"/>
  <c r="D37" i="14"/>
  <c r="D36" i="16"/>
  <c r="D36" i="14"/>
  <c r="C54" i="4"/>
  <c r="D54" i="4"/>
  <c r="B54" i="4"/>
  <c r="E53" i="4"/>
  <c r="E37" i="4"/>
  <c r="C38" i="4"/>
  <c r="D38" i="4"/>
  <c r="B38" i="4"/>
  <c r="E36" i="4"/>
  <c r="B37" i="12" l="1"/>
  <c r="B37" i="16"/>
  <c r="B37" i="14"/>
  <c r="B36" i="14"/>
  <c r="E36" i="14" s="1"/>
  <c r="B36" i="16"/>
  <c r="F36" i="16" s="1"/>
  <c r="F15" i="10"/>
  <c r="F14" i="10" l="1"/>
  <c r="F14" i="16" s="1"/>
  <c r="F14" i="8"/>
  <c r="E14" i="16" s="1"/>
  <c r="F14" i="6"/>
  <c r="F14" i="4"/>
  <c r="F13" i="4"/>
  <c r="C13" i="16" s="1"/>
  <c r="F17" i="6"/>
  <c r="E48" i="8"/>
  <c r="D48" i="14" s="1"/>
  <c r="E50" i="8"/>
  <c r="D50" i="16" s="1"/>
  <c r="E51" i="8"/>
  <c r="D51" i="16" s="1"/>
  <c r="E52" i="8"/>
  <c r="D52" i="16" s="1"/>
  <c r="E53" i="8"/>
  <c r="D53" i="14" s="1"/>
  <c r="C54" i="8"/>
  <c r="C67" i="8" s="1"/>
  <c r="D54" i="8"/>
  <c r="D67" i="8" s="1"/>
  <c r="B54" i="8"/>
  <c r="B67" i="8" s="1"/>
  <c r="B66" i="4"/>
  <c r="C67" i="10"/>
  <c r="D67" i="10"/>
  <c r="B54" i="10"/>
  <c r="B67" i="10" s="1"/>
  <c r="C54" i="6"/>
  <c r="C67" i="6" s="1"/>
  <c r="D54" i="6"/>
  <c r="D67" i="6" s="1"/>
  <c r="B54" i="6"/>
  <c r="B67" i="6" s="1"/>
  <c r="E53" i="16"/>
  <c r="B53" i="16"/>
  <c r="D48" i="16"/>
  <c r="B53" i="14"/>
  <c r="B53" i="12"/>
  <c r="B36" i="12"/>
  <c r="D36" i="12" s="1"/>
  <c r="F15" i="8"/>
  <c r="E15" i="16" s="1"/>
  <c r="F17" i="8"/>
  <c r="E17" i="16" s="1"/>
  <c r="F13" i="8"/>
  <c r="E13" i="16" s="1"/>
  <c r="E48" i="6"/>
  <c r="C48" i="14" s="1"/>
  <c r="E53" i="6"/>
  <c r="C53" i="12" s="1"/>
  <c r="C38" i="6"/>
  <c r="D38" i="6"/>
  <c r="E37" i="6"/>
  <c r="F15" i="6"/>
  <c r="D15" i="16" s="1"/>
  <c r="D16" i="16"/>
  <c r="F13" i="6"/>
  <c r="D13" i="14" s="1"/>
  <c r="C67" i="4"/>
  <c r="D67" i="4"/>
  <c r="B67" i="4"/>
  <c r="E48" i="4"/>
  <c r="B48" i="16" s="1"/>
  <c r="F13" i="10"/>
  <c r="F13" i="16" s="1"/>
  <c r="F15" i="16"/>
  <c r="F16" i="16"/>
  <c r="G16" i="16" s="1"/>
  <c r="F17" i="10"/>
  <c r="F17" i="16" s="1"/>
  <c r="E31" i="10"/>
  <c r="E31" i="16" s="1"/>
  <c r="E32" i="10"/>
  <c r="E32" i="16" s="1"/>
  <c r="E33" i="10"/>
  <c r="E33" i="16"/>
  <c r="E34" i="10"/>
  <c r="E34" i="16" s="1"/>
  <c r="E35" i="10"/>
  <c r="E48" i="10"/>
  <c r="E49" i="10"/>
  <c r="E49" i="16" s="1"/>
  <c r="E50" i="10"/>
  <c r="E50" i="16" s="1"/>
  <c r="E51" i="10"/>
  <c r="E51" i="16" s="1"/>
  <c r="E52" i="10"/>
  <c r="E52" i="16" s="1"/>
  <c r="E65" i="10"/>
  <c r="E65" i="16" s="1"/>
  <c r="E31" i="8"/>
  <c r="D31" i="16" s="1"/>
  <c r="E32" i="8"/>
  <c r="D32" i="16" s="1"/>
  <c r="E33" i="8"/>
  <c r="D33" i="16" s="1"/>
  <c r="D34" i="14"/>
  <c r="E35" i="8"/>
  <c r="D35" i="16" s="1"/>
  <c r="E49" i="8"/>
  <c r="E65" i="8"/>
  <c r="D65" i="16" s="1"/>
  <c r="E31" i="6"/>
  <c r="C31" i="16" s="1"/>
  <c r="E32" i="6"/>
  <c r="C32" i="12" s="1"/>
  <c r="E33" i="6"/>
  <c r="C33" i="12" s="1"/>
  <c r="E34" i="6"/>
  <c r="C34" i="16" s="1"/>
  <c r="E35" i="6"/>
  <c r="C35" i="12" s="1"/>
  <c r="B38" i="6"/>
  <c r="E49" i="6"/>
  <c r="C49" i="16" s="1"/>
  <c r="E50" i="6"/>
  <c r="C50" i="16" s="1"/>
  <c r="E51" i="6"/>
  <c r="C51" i="16" s="1"/>
  <c r="E52" i="6"/>
  <c r="C52" i="14" s="1"/>
  <c r="E65" i="6"/>
  <c r="C65" i="14" s="1"/>
  <c r="F15" i="4"/>
  <c r="C15" i="16" s="1"/>
  <c r="C16" i="16"/>
  <c r="F17" i="4"/>
  <c r="C17" i="16" s="1"/>
  <c r="E31" i="4"/>
  <c r="B31" i="14" s="1"/>
  <c r="E32" i="4"/>
  <c r="B32" i="12" s="1"/>
  <c r="E33" i="4"/>
  <c r="B33" i="16" s="1"/>
  <c r="B34" i="16"/>
  <c r="E35" i="4"/>
  <c r="B35" i="14" s="1"/>
  <c r="E49" i="4"/>
  <c r="B49" i="14" s="1"/>
  <c r="E50" i="4"/>
  <c r="B50" i="16" s="1"/>
  <c r="E51" i="4"/>
  <c r="B51" i="14" s="1"/>
  <c r="E52" i="4"/>
  <c r="B52" i="14" s="1"/>
  <c r="E64" i="4"/>
  <c r="B64" i="16" s="1"/>
  <c r="F64" i="16" s="1"/>
  <c r="E65" i="4"/>
  <c r="B65" i="16" s="1"/>
  <c r="B34" i="12"/>
  <c r="B34" i="14"/>
  <c r="C34" i="12"/>
  <c r="C34" i="14"/>
  <c r="C32" i="14"/>
  <c r="B35" i="12"/>
  <c r="C31" i="12"/>
  <c r="D33" i="14"/>
  <c r="D49" i="16"/>
  <c r="D49" i="14"/>
  <c r="D52" i="14"/>
  <c r="B49" i="12"/>
  <c r="B52" i="16"/>
  <c r="C16" i="14"/>
  <c r="C14" i="16" l="1"/>
  <c r="C14" i="12"/>
  <c r="E14" i="12" s="1"/>
  <c r="C48" i="12"/>
  <c r="D14" i="16"/>
  <c r="G14" i="16" s="1"/>
  <c r="D14" i="12"/>
  <c r="B33" i="14"/>
  <c r="B49" i="16"/>
  <c r="E14" i="14"/>
  <c r="C53" i="14"/>
  <c r="C50" i="12"/>
  <c r="C50" i="14"/>
  <c r="C53" i="16"/>
  <c r="C37" i="12"/>
  <c r="D37" i="12" s="1"/>
  <c r="C37" i="14"/>
  <c r="E37" i="14" s="1"/>
  <c r="C37" i="16"/>
  <c r="F37" i="16" s="1"/>
  <c r="D15" i="14"/>
  <c r="B65" i="12"/>
  <c r="B50" i="12"/>
  <c r="B33" i="12"/>
  <c r="D33" i="12" s="1"/>
  <c r="E54" i="10"/>
  <c r="E38" i="10"/>
  <c r="D51" i="14"/>
  <c r="C51" i="12"/>
  <c r="C51" i="14"/>
  <c r="E38" i="6"/>
  <c r="B51" i="16"/>
  <c r="B54" i="16" s="1"/>
  <c r="B48" i="12"/>
  <c r="D48" i="12" s="1"/>
  <c r="E54" i="4"/>
  <c r="B48" i="14"/>
  <c r="E48" i="14" s="1"/>
  <c r="B38" i="14"/>
  <c r="E13" i="14"/>
  <c r="E48" i="16"/>
  <c r="E54" i="16" s="1"/>
  <c r="E67" i="10"/>
  <c r="E67" i="16" s="1"/>
  <c r="E35" i="16"/>
  <c r="E38" i="16" s="1"/>
  <c r="E67" i="8"/>
  <c r="D67" i="16" s="1"/>
  <c r="D53" i="16"/>
  <c r="E17" i="14"/>
  <c r="D35" i="14"/>
  <c r="D31" i="14"/>
  <c r="D38" i="14" s="1"/>
  <c r="D34" i="16"/>
  <c r="D38" i="16" s="1"/>
  <c r="E38" i="8"/>
  <c r="D32" i="14"/>
  <c r="C65" i="16"/>
  <c r="F65" i="16" s="1"/>
  <c r="F66" i="16" s="1"/>
  <c r="C52" i="16"/>
  <c r="F52" i="16" s="1"/>
  <c r="C48" i="16"/>
  <c r="E54" i="6"/>
  <c r="D53" i="12"/>
  <c r="D17" i="12"/>
  <c r="D17" i="16"/>
  <c r="D13" i="12"/>
  <c r="D13" i="16"/>
  <c r="G13" i="16" s="1"/>
  <c r="C32" i="16"/>
  <c r="E66" i="4"/>
  <c r="B66" i="12" s="1"/>
  <c r="B65" i="14"/>
  <c r="B64" i="14"/>
  <c r="E64" i="14" s="1"/>
  <c r="B64" i="12"/>
  <c r="D64" i="12" s="1"/>
  <c r="B50" i="14"/>
  <c r="B31" i="16"/>
  <c r="F31" i="16" s="1"/>
  <c r="E38" i="4"/>
  <c r="E53" i="14"/>
  <c r="D50" i="12"/>
  <c r="E16" i="14"/>
  <c r="F16" i="14" s="1"/>
  <c r="E16" i="16"/>
  <c r="C35" i="14"/>
  <c r="D35" i="12"/>
  <c r="C35" i="16"/>
  <c r="D15" i="12"/>
  <c r="C31" i="14"/>
  <c r="C17" i="12"/>
  <c r="C17" i="14"/>
  <c r="D34" i="12"/>
  <c r="C13" i="14"/>
  <c r="C13" i="12"/>
  <c r="E13" i="12" s="1"/>
  <c r="C15" i="14"/>
  <c r="G17" i="16"/>
  <c r="D65" i="14"/>
  <c r="F50" i="16"/>
  <c r="D50" i="14"/>
  <c r="E54" i="8"/>
  <c r="E34" i="14"/>
  <c r="G15" i="16"/>
  <c r="E15" i="14"/>
  <c r="C65" i="12"/>
  <c r="E67" i="6"/>
  <c r="F49" i="16"/>
  <c r="C49" i="12"/>
  <c r="C49" i="14"/>
  <c r="C52" i="12"/>
  <c r="E52" i="14"/>
  <c r="D32" i="12"/>
  <c r="C33" i="14"/>
  <c r="C33" i="16"/>
  <c r="C38" i="16" s="1"/>
  <c r="D16" i="14"/>
  <c r="D17" i="14"/>
  <c r="F17" i="14" s="1"/>
  <c r="D14" i="14"/>
  <c r="E67" i="4"/>
  <c r="B68" i="4"/>
  <c r="C64" i="4" s="1"/>
  <c r="C66" i="4" s="1"/>
  <c r="C68" i="4" s="1"/>
  <c r="D64" i="4" s="1"/>
  <c r="D66" i="4" s="1"/>
  <c r="D68" i="4" s="1"/>
  <c r="B52" i="12"/>
  <c r="B51" i="12"/>
  <c r="B32" i="14"/>
  <c r="B31" i="12"/>
  <c r="B38" i="12" s="1"/>
  <c r="B35" i="16"/>
  <c r="B38" i="16" s="1"/>
  <c r="B32" i="16"/>
  <c r="F32" i="16" s="1"/>
  <c r="C14" i="14"/>
  <c r="C15" i="12"/>
  <c r="C54" i="14" l="1"/>
  <c r="E17" i="12"/>
  <c r="F53" i="16"/>
  <c r="E51" i="14"/>
  <c r="C38" i="12"/>
  <c r="E65" i="14"/>
  <c r="E66" i="14" s="1"/>
  <c r="D65" i="12"/>
  <c r="D66" i="12" s="1"/>
  <c r="F51" i="16"/>
  <c r="D54" i="14"/>
  <c r="F38" i="16"/>
  <c r="C54" i="16"/>
  <c r="E33" i="14"/>
  <c r="C38" i="14"/>
  <c r="B66" i="16"/>
  <c r="B54" i="14"/>
  <c r="F13" i="14"/>
  <c r="F48" i="16"/>
  <c r="D67" i="14"/>
  <c r="D54" i="16"/>
  <c r="F54" i="16" s="1"/>
  <c r="F34" i="16"/>
  <c r="F15" i="14"/>
  <c r="E35" i="14"/>
  <c r="E15" i="12"/>
  <c r="B66" i="14"/>
  <c r="E50" i="14"/>
  <c r="F33" i="16"/>
  <c r="E31" i="14"/>
  <c r="F14" i="14"/>
  <c r="F35" i="16"/>
  <c r="C54" i="12"/>
  <c r="D49" i="12"/>
  <c r="C67" i="14"/>
  <c r="C67" i="12"/>
  <c r="C67" i="16"/>
  <c r="D52" i="12"/>
  <c r="E49" i="14"/>
  <c r="D51" i="12"/>
  <c r="B54" i="12"/>
  <c r="B67" i="12"/>
  <c r="B67" i="16"/>
  <c r="E68" i="4"/>
  <c r="B67" i="14"/>
  <c r="D31" i="12"/>
  <c r="D38" i="12" s="1"/>
  <c r="E32" i="14"/>
  <c r="E38" i="14" l="1"/>
  <c r="E54" i="14"/>
  <c r="D54" i="12"/>
  <c r="F67" i="16"/>
  <c r="F68" i="16" s="1"/>
  <c r="D67" i="12"/>
  <c r="D68" i="12" s="1"/>
  <c r="E67" i="14"/>
  <c r="E68" i="14" s="1"/>
  <c r="B68" i="14"/>
  <c r="B68" i="16"/>
  <c r="B68" i="12"/>
  <c r="B64" i="6"/>
  <c r="B66" i="6" l="1"/>
  <c r="B68" i="6" s="1"/>
  <c r="C64" i="6" s="1"/>
  <c r="C66" i="6" s="1"/>
  <c r="C68" i="6" s="1"/>
  <c r="D64" i="6" s="1"/>
  <c r="D66" i="6" s="1"/>
  <c r="D68" i="6" s="1"/>
  <c r="E64" i="6"/>
  <c r="E66" i="6" l="1"/>
  <c r="C64" i="12"/>
  <c r="C64" i="14"/>
  <c r="C64" i="16"/>
  <c r="E68" i="6" l="1"/>
  <c r="B64" i="8" s="1"/>
  <c r="B66" i="8" s="1"/>
  <c r="B68" i="8" s="1"/>
  <c r="C64" i="8" s="1"/>
  <c r="C66" i="8" s="1"/>
  <c r="C68" i="8" s="1"/>
  <c r="D64" i="8" s="1"/>
  <c r="D66" i="8" s="1"/>
  <c r="D68" i="8" s="1"/>
  <c r="C66" i="14"/>
  <c r="C66" i="16"/>
  <c r="C66" i="12"/>
  <c r="C68" i="12" l="1"/>
  <c r="C68" i="16"/>
  <c r="C68" i="14"/>
  <c r="E64" i="8" l="1"/>
  <c r="D64" i="14" l="1"/>
  <c r="D64" i="16"/>
  <c r="E66" i="8"/>
  <c r="D66" i="14" l="1"/>
  <c r="D66" i="16"/>
  <c r="E68" i="8"/>
  <c r="B64" i="10" l="1"/>
  <c r="D68" i="14"/>
  <c r="D68" i="16"/>
  <c r="E64" i="10" l="1"/>
  <c r="B66" i="10"/>
  <c r="B68" i="10" s="1"/>
  <c r="C64" i="10" s="1"/>
  <c r="C66" i="10" s="1"/>
  <c r="C68" i="10" s="1"/>
  <c r="D64" i="10" s="1"/>
  <c r="D66" i="10" s="1"/>
  <c r="D68" i="10" s="1"/>
  <c r="E64" i="16" l="1"/>
  <c r="E66" i="10"/>
  <c r="E66" i="16" l="1"/>
  <c r="E68" i="10"/>
  <c r="E68" i="16" s="1"/>
</calcChain>
</file>

<file path=xl/sharedStrings.xml><?xml version="1.0" encoding="utf-8"?>
<sst xmlns="http://schemas.openxmlformats.org/spreadsheetml/2006/main" count="566" uniqueCount="92">
  <si>
    <t xml:space="preserve">5. Saldo en caja final   (3-4) </t>
  </si>
  <si>
    <t>4. Egresos efectivos pagados</t>
  </si>
  <si>
    <t xml:space="preserve">3. Recursos disponibles (1+2) </t>
  </si>
  <si>
    <t>2. Ingresos efectivos recibidos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</si>
  <si>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</si>
  <si>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I Trimestre</t>
  </si>
  <si>
    <t>Marzo</t>
  </si>
  <si>
    <t>Febrero</t>
  </si>
  <si>
    <t>Enero</t>
  </si>
  <si>
    <t>Rubro por objeto de gasto</t>
  </si>
  <si>
    <t>Unidad: Colones</t>
  </si>
  <si>
    <t>Reporte de ingresos efectivos girados por el Fondo de Desarrollo Social y Asignaciones Familiares</t>
  </si>
  <si>
    <t>Cuadro 4</t>
  </si>
  <si>
    <t>Total</t>
  </si>
  <si>
    <t>Bienes Duraderos</t>
  </si>
  <si>
    <t>Materiales y Suministros</t>
  </si>
  <si>
    <t>Servicios</t>
  </si>
  <si>
    <t>Remuneraciones</t>
  </si>
  <si>
    <t>Reporte de gastos efectivos financiados por el Fondo de Desarrollo Social y Asignaciones Familiares</t>
  </si>
  <si>
    <t>Cuadro 3</t>
  </si>
  <si>
    <t>Cuadro 2</t>
  </si>
  <si>
    <t>Personas</t>
  </si>
  <si>
    <t>Unidad</t>
  </si>
  <si>
    <t>Reporte de beneficiarios efectivos financiados por el Fondo de Desarrollo Social y Asignaciones Familiares</t>
  </si>
  <si>
    <t>Cuadro 1</t>
  </si>
  <si>
    <t>Período:</t>
  </si>
  <si>
    <t>Instituto Costarricense del Deporte y la Recreación (ICODER)</t>
  </si>
  <si>
    <t>Unidad Ejecutora:</t>
  </si>
  <si>
    <t>Institución:</t>
  </si>
  <si>
    <t>Promoción de la recreación y del deporte</t>
  </si>
  <si>
    <t xml:space="preserve">Programa: </t>
  </si>
  <si>
    <t>FODESAF</t>
  </si>
  <si>
    <t>II Trimestre</t>
  </si>
  <si>
    <t>Junio</t>
  </si>
  <si>
    <t>Mayo</t>
  </si>
  <si>
    <t>Abril</t>
  </si>
  <si>
    <t>III Trimestre</t>
  </si>
  <si>
    <t>Septiembre</t>
  </si>
  <si>
    <t>Agosto</t>
  </si>
  <si>
    <t>Julio</t>
  </si>
  <si>
    <t>IIITrimestre</t>
  </si>
  <si>
    <t>Instalaciones</t>
  </si>
  <si>
    <t>IV Trimestre</t>
  </si>
  <si>
    <t>Diciembre</t>
  </si>
  <si>
    <t>Noviembre</t>
  </si>
  <si>
    <t>Octubre</t>
  </si>
  <si>
    <t>Primer Semestre</t>
  </si>
  <si>
    <t>II trimestre</t>
  </si>
  <si>
    <t>Acumulado</t>
  </si>
  <si>
    <t>III trimestre</t>
  </si>
  <si>
    <t>Anual</t>
  </si>
  <si>
    <t>IVTrimestre</t>
  </si>
  <si>
    <r>
      <t xml:space="preserve">Fuente: </t>
    </r>
    <r>
      <rPr>
        <sz val="11"/>
        <color theme="1"/>
        <rFont val="Calibri"/>
        <family val="2"/>
        <scheme val="minor"/>
      </rPr>
      <t>Departamento Financiero Contable</t>
    </r>
  </si>
  <si>
    <t>Beneficio</t>
  </si>
  <si>
    <t>Transferencias Corrientes</t>
  </si>
  <si>
    <r>
      <t>Fuente:</t>
    </r>
    <r>
      <rPr>
        <sz val="11"/>
        <color theme="1"/>
        <rFont val="Calibri"/>
        <family val="2"/>
        <scheme val="minor"/>
      </rPr>
      <t>Departamento Financiero Contable ICODER</t>
    </r>
  </si>
  <si>
    <r>
      <t xml:space="preserve">Fuente: </t>
    </r>
    <r>
      <rPr>
        <sz val="11"/>
        <color theme="1"/>
        <rFont val="Calibri"/>
        <family val="2"/>
        <scheme val="minor"/>
      </rPr>
      <t>Departamento Financiero Contable ICODER</t>
    </r>
  </si>
  <si>
    <t>Cuarto Trimestre 2015</t>
  </si>
  <si>
    <t xml:space="preserve">1. Instalación de Parques Bio-saludables </t>
  </si>
  <si>
    <t xml:space="preserve">Parques </t>
  </si>
  <si>
    <t>2. Proyectos financiados a CCDR</t>
  </si>
  <si>
    <t xml:space="preserve">Proyectos </t>
  </si>
  <si>
    <t xml:space="preserve">3. Proyectos Regionales </t>
  </si>
  <si>
    <t xml:space="preserve">4. Mantenimiento de Instalaciones Deportivas y Recreativas </t>
  </si>
  <si>
    <t>5. Olimpiadas especiales</t>
  </si>
  <si>
    <r>
      <t xml:space="preserve">Fuente: </t>
    </r>
    <r>
      <rPr>
        <sz val="11"/>
        <color theme="1"/>
        <rFont val="Calibri"/>
        <family val="2"/>
        <scheme val="minor"/>
      </rPr>
      <t>Directores de Area</t>
    </r>
  </si>
  <si>
    <t>6. Gastos generales</t>
  </si>
  <si>
    <t>Fuente: Directores de Area</t>
  </si>
  <si>
    <t xml:space="preserve">7. Apoyo al Deporte Nacional </t>
  </si>
  <si>
    <t xml:space="preserve">Transferencias corrientes </t>
  </si>
  <si>
    <t>Primer Trimestre 2016</t>
  </si>
  <si>
    <t>Segundo Trimestre 2016</t>
  </si>
  <si>
    <t>Tercer Trimestre 2016</t>
  </si>
  <si>
    <t xml:space="preserve"> Primer Semestre 2016</t>
  </si>
  <si>
    <t>Tercer Trimestre Acumulado 2016</t>
  </si>
  <si>
    <t>1. Instalación de Parques Bio-saludables 1/</t>
  </si>
  <si>
    <t>1/No se ha concretado el finaciamiento de proyectos, ni la instalación de Parques  por el cambio de Alcaldes.</t>
  </si>
  <si>
    <t>1. Instalación de Parques Bio-saludables 2/</t>
  </si>
  <si>
    <t>2/El monto indicado corresponde a mejoras en los parques instalados en el 2015</t>
  </si>
  <si>
    <t>Fecha de actualización: 30/05/2016</t>
  </si>
  <si>
    <t>6. Apoyo al Deporte Nacional</t>
  </si>
  <si>
    <t xml:space="preserve">Atletas </t>
  </si>
  <si>
    <t>Nota 1:  No hay reporte del área de recreación, aún no se ha girado.</t>
  </si>
  <si>
    <t>Nota 1</t>
  </si>
  <si>
    <t xml:space="preserve">6. Apoyo al Deporte </t>
  </si>
  <si>
    <t>7. Gastos generales</t>
  </si>
  <si>
    <t>Transferencias a Olimpiadas Especiales</t>
  </si>
  <si>
    <t>Fecha de actualización: 09/12/2016</t>
  </si>
  <si>
    <t>Nota 2</t>
  </si>
  <si>
    <t>Nota 1. Se giraron los recursos, pero se instalan en el 2017</t>
  </si>
  <si>
    <t>Nota 2. No se cuenta con información</t>
  </si>
  <si>
    <t>Fecha de actualización: 03/04/2017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</si>
</sst>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165" fontId="0" fillId="0" borderId="0" xfId="1" applyNumberFormat="1" applyFont="1"/>
    <xf numFmtId="165" fontId="3" fillId="0" borderId="0" xfId="1" applyNumberFormat="1" applyFont="1" applyFill="1" applyAlignment="1">
      <alignment horizontal="right"/>
    </xf>
    <xf numFmtId="165" fontId="3" fillId="0" borderId="0" xfId="1" applyNumberFormat="1" applyFont="1" applyFill="1" applyBorder="1" applyAlignment="1">
      <alignment vertical="top"/>
    </xf>
    <xf numFmtId="165" fontId="3" fillId="0" borderId="0" xfId="1" applyNumberFormat="1" applyFont="1"/>
    <xf numFmtId="165" fontId="3" fillId="0" borderId="0" xfId="1" applyNumberFormat="1" applyFont="1" applyFill="1" applyBorder="1" applyAlignment="1">
      <alignment vertical="top" wrapText="1"/>
    </xf>
    <xf numFmtId="165" fontId="3" fillId="0" borderId="0" xfId="1" applyNumberFormat="1" applyFont="1" applyAlignment="1"/>
    <xf numFmtId="165" fontId="3" fillId="0" borderId="0" xfId="1" applyNumberFormat="1" applyFont="1" applyAlignment="1">
      <alignment horizontal="left"/>
    </xf>
    <xf numFmtId="165" fontId="3" fillId="0" borderId="0" xfId="1" applyNumberFormat="1" applyFont="1" applyAlignment="1">
      <alignment horizontal="right"/>
    </xf>
    <xf numFmtId="165" fontId="0" fillId="0" borderId="2" xfId="1" applyNumberFormat="1" applyFont="1" applyFill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0" fillId="0" borderId="0" xfId="1" applyNumberFormat="1" applyFont="1" applyFill="1" applyAlignment="1">
      <alignment horizontal="left"/>
    </xf>
    <xf numFmtId="165" fontId="0" fillId="0" borderId="0" xfId="1" applyNumberFormat="1" applyFont="1" applyFill="1"/>
    <xf numFmtId="165" fontId="0" fillId="0" borderId="0" xfId="1" applyNumberFormat="1" applyFont="1" applyFill="1" applyAlignment="1">
      <alignment horizontal="right"/>
    </xf>
    <xf numFmtId="165" fontId="0" fillId="0" borderId="1" xfId="1" applyNumberFormat="1" applyFont="1" applyFill="1" applyBorder="1"/>
    <xf numFmtId="165" fontId="0" fillId="0" borderId="1" xfId="1" applyNumberFormat="1" applyFont="1" applyBorder="1"/>
    <xf numFmtId="165" fontId="3" fillId="0" borderId="0" xfId="1" applyNumberFormat="1" applyFont="1" applyFill="1"/>
    <xf numFmtId="165" fontId="0" fillId="0" borderId="0" xfId="1" applyNumberFormat="1" applyFont="1" applyAlignment="1">
      <alignment horizontal="left"/>
    </xf>
    <xf numFmtId="165" fontId="3" fillId="0" borderId="0" xfId="1" applyNumberFormat="1" applyFont="1" applyFill="1" applyBorder="1"/>
    <xf numFmtId="165" fontId="6" fillId="0" borderId="0" xfId="1" applyNumberFormat="1" applyFont="1" applyFill="1" applyBorder="1" applyAlignment="1">
      <alignment vertical="top" wrapText="1"/>
    </xf>
    <xf numFmtId="165" fontId="5" fillId="0" borderId="0" xfId="1" applyNumberFormat="1" applyFont="1" applyFill="1" applyAlignment="1">
      <alignment horizontal="left"/>
    </xf>
    <xf numFmtId="165" fontId="3" fillId="0" borderId="0" xfId="1" applyNumberFormat="1" applyFont="1" applyFill="1" applyAlignment="1">
      <alignment horizontal="left"/>
    </xf>
    <xf numFmtId="165" fontId="0" fillId="0" borderId="0" xfId="1" applyNumberFormat="1" applyFont="1" applyAlignment="1">
      <alignment horizontal="right"/>
    </xf>
    <xf numFmtId="165" fontId="0" fillId="0" borderId="0" xfId="1" applyNumberFormat="1" applyFont="1" applyAlignment="1">
      <alignment horizontal="center"/>
    </xf>
    <xf numFmtId="165" fontId="2" fillId="0" borderId="0" xfId="1" applyNumberFormat="1" applyFont="1" applyFill="1"/>
    <xf numFmtId="165" fontId="5" fillId="0" borderId="0" xfId="1" applyNumberFormat="1" applyFont="1" applyFill="1" applyBorder="1" applyAlignment="1">
      <alignment vertical="top" wrapText="1"/>
    </xf>
    <xf numFmtId="165" fontId="0" fillId="0" borderId="0" xfId="1" applyNumberFormat="1" applyFont="1" applyAlignment="1"/>
    <xf numFmtId="1" fontId="3" fillId="0" borderId="0" xfId="1" applyNumberFormat="1" applyFont="1" applyAlignment="1">
      <alignment horizontal="left"/>
    </xf>
    <xf numFmtId="165" fontId="2" fillId="0" borderId="0" xfId="1" applyNumberFormat="1" applyFont="1"/>
    <xf numFmtId="3" fontId="0" fillId="0" borderId="0" xfId="0" applyNumberFormat="1" applyFont="1" applyFill="1"/>
    <xf numFmtId="165" fontId="7" fillId="0" borderId="0" xfId="1" applyNumberFormat="1" applyFont="1" applyFill="1" applyAlignment="1">
      <alignment horizontal="right"/>
    </xf>
    <xf numFmtId="165" fontId="8" fillId="0" borderId="0" xfId="1" applyNumberFormat="1" applyFont="1" applyFill="1"/>
    <xf numFmtId="37" fontId="0" fillId="0" borderId="0" xfId="1" applyNumberFormat="1" applyFont="1" applyFill="1"/>
    <xf numFmtId="37" fontId="0" fillId="0" borderId="0" xfId="1" applyNumberFormat="1" applyFont="1" applyFill="1" applyBorder="1"/>
    <xf numFmtId="37" fontId="0" fillId="0" borderId="0" xfId="1" applyNumberFormat="1" applyFont="1"/>
    <xf numFmtId="37" fontId="0" fillId="0" borderId="1" xfId="1" applyNumberFormat="1" applyFont="1" applyBorder="1"/>
    <xf numFmtId="37" fontId="0" fillId="0" borderId="1" xfId="1" applyNumberFormat="1" applyFont="1" applyFill="1" applyBorder="1"/>
    <xf numFmtId="37" fontId="9" fillId="0" borderId="1" xfId="1" applyNumberFormat="1" applyFont="1" applyFill="1" applyBorder="1"/>
    <xf numFmtId="165" fontId="0" fillId="0" borderId="0" xfId="1" applyNumberFormat="1" applyFont="1" applyBorder="1"/>
    <xf numFmtId="3" fontId="0" fillId="0" borderId="0" xfId="1" applyNumberFormat="1" applyFont="1" applyFill="1"/>
    <xf numFmtId="3" fontId="0" fillId="0" borderId="0" xfId="1" applyNumberFormat="1" applyFont="1" applyFill="1" applyBorder="1"/>
    <xf numFmtId="165" fontId="0" fillId="0" borderId="4" xfId="1" applyNumberFormat="1" applyFont="1" applyFill="1" applyBorder="1"/>
    <xf numFmtId="165" fontId="5" fillId="0" borderId="0" xfId="1" applyNumberFormat="1" applyFont="1" applyBorder="1" applyAlignment="1">
      <alignment horizontal="left"/>
    </xf>
    <xf numFmtId="165" fontId="5" fillId="0" borderId="5" xfId="1" applyNumberFormat="1" applyFont="1" applyBorder="1" applyAlignment="1">
      <alignment horizontal="left"/>
    </xf>
    <xf numFmtId="165" fontId="3" fillId="0" borderId="0" xfId="1" applyNumberFormat="1" applyFont="1" applyFill="1" applyAlignment="1">
      <alignment horizontal="center"/>
    </xf>
    <xf numFmtId="165" fontId="10" fillId="0" borderId="0" xfId="1" applyNumberFormat="1" applyFont="1" applyFill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3" fillId="0" borderId="3" xfId="1" applyNumberFormat="1" applyFont="1" applyBorder="1" applyAlignment="1">
      <alignment horizontal="left" wrapText="1"/>
    </xf>
    <xf numFmtId="165" fontId="3" fillId="0" borderId="0" xfId="1" applyNumberFormat="1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abSelected="1" zoomScale="90" zoomScaleNormal="90" workbookViewId="0">
      <selection activeCell="A53" sqref="A53"/>
    </sheetView>
  </sheetViews>
  <sheetFormatPr baseColWidth="10" defaultColWidth="11.5703125" defaultRowHeight="15" x14ac:dyDescent="0.25"/>
  <cols>
    <col min="1" max="1" width="54.28515625" style="12" customWidth="1"/>
    <col min="2" max="2" width="15.28515625" style="1" customWidth="1"/>
    <col min="3" max="3" width="14.42578125" style="1" customWidth="1"/>
    <col min="4" max="4" width="15.85546875" style="1" customWidth="1"/>
    <col min="5" max="5" width="15.28515625" style="1" bestFit="1" customWidth="1"/>
    <col min="6" max="6" width="13.140625" style="1" bestFit="1" customWidth="1"/>
    <col min="7" max="16384" width="11.5703125" style="1"/>
  </cols>
  <sheetData>
    <row r="1" spans="1:7" ht="15" customHeight="1" x14ac:dyDescent="0.25">
      <c r="A1" s="44" t="s">
        <v>31</v>
      </c>
      <c r="B1" s="44"/>
      <c r="C1" s="44"/>
      <c r="D1" s="44"/>
      <c r="E1" s="44"/>
      <c r="F1" s="44"/>
    </row>
    <row r="2" spans="1:7" s="4" customFormat="1" ht="15" customHeight="1" x14ac:dyDescent="0.25">
      <c r="A2" s="2" t="s">
        <v>30</v>
      </c>
      <c r="B2" s="3" t="s">
        <v>29</v>
      </c>
      <c r="D2" s="5"/>
    </row>
    <row r="3" spans="1:7" s="4" customFormat="1" ht="15" customHeight="1" x14ac:dyDescent="0.25">
      <c r="A3" s="2" t="s">
        <v>28</v>
      </c>
      <c r="B3" s="3" t="s">
        <v>26</v>
      </c>
    </row>
    <row r="4" spans="1:7" s="4" customFormat="1" ht="15" customHeight="1" x14ac:dyDescent="0.25">
      <c r="A4" s="2" t="s">
        <v>27</v>
      </c>
      <c r="B4" s="3" t="s">
        <v>26</v>
      </c>
      <c r="C4" s="6"/>
      <c r="D4" s="6"/>
    </row>
    <row r="5" spans="1:7" s="4" customFormat="1" ht="15" customHeight="1" x14ac:dyDescent="0.25">
      <c r="A5" s="2" t="s">
        <v>25</v>
      </c>
      <c r="B5" s="7" t="s">
        <v>70</v>
      </c>
    </row>
    <row r="6" spans="1:7" s="4" customFormat="1" ht="15" customHeight="1" x14ac:dyDescent="0.25">
      <c r="A6" s="2"/>
      <c r="B6" s="8"/>
    </row>
    <row r="8" spans="1:7" ht="15" customHeight="1" x14ac:dyDescent="0.25">
      <c r="A8" s="45" t="s">
        <v>24</v>
      </c>
      <c r="B8" s="45"/>
      <c r="C8" s="45"/>
      <c r="D8" s="45"/>
      <c r="E8" s="45"/>
      <c r="F8" s="45"/>
    </row>
    <row r="9" spans="1:7" ht="15" customHeight="1" x14ac:dyDescent="0.25">
      <c r="A9" s="45" t="s">
        <v>23</v>
      </c>
      <c r="B9" s="45"/>
      <c r="C9" s="45"/>
      <c r="D9" s="45"/>
      <c r="E9" s="45"/>
      <c r="F9" s="45"/>
    </row>
    <row r="11" spans="1:7" ht="15" customHeight="1" thickBot="1" x14ac:dyDescent="0.3">
      <c r="A11" s="9" t="s">
        <v>53</v>
      </c>
      <c r="B11" s="10" t="s">
        <v>22</v>
      </c>
      <c r="C11" s="10" t="s">
        <v>8</v>
      </c>
      <c r="D11" s="10" t="s">
        <v>7</v>
      </c>
      <c r="E11" s="10" t="s">
        <v>6</v>
      </c>
      <c r="F11" s="10" t="s">
        <v>5</v>
      </c>
    </row>
    <row r="13" spans="1:7" s="12" customFormat="1" ht="15" customHeight="1" x14ac:dyDescent="0.25">
      <c r="A13" s="11" t="s">
        <v>75</v>
      </c>
      <c r="B13" s="12" t="s">
        <v>59</v>
      </c>
      <c r="C13" s="39">
        <v>0</v>
      </c>
      <c r="D13" s="39">
        <v>0</v>
      </c>
      <c r="E13" s="39">
        <v>0</v>
      </c>
      <c r="F13" s="39">
        <f>SUM(C13:E13)</f>
        <v>0</v>
      </c>
    </row>
    <row r="14" spans="1:7" s="12" customFormat="1" ht="15" customHeight="1" x14ac:dyDescent="0.25">
      <c r="A14" s="11" t="s">
        <v>60</v>
      </c>
      <c r="B14" s="12" t="s">
        <v>61</v>
      </c>
      <c r="C14" s="39">
        <v>0</v>
      </c>
      <c r="D14" s="39">
        <v>0</v>
      </c>
      <c r="E14" s="39">
        <v>0</v>
      </c>
      <c r="F14" s="39">
        <f>SUM(C14:E14)</f>
        <v>0</v>
      </c>
    </row>
    <row r="15" spans="1:7" s="12" customFormat="1" ht="15" customHeight="1" x14ac:dyDescent="0.25">
      <c r="A15" s="11" t="s">
        <v>62</v>
      </c>
      <c r="B15" s="12" t="s">
        <v>61</v>
      </c>
      <c r="C15" s="39">
        <v>0</v>
      </c>
      <c r="D15" s="39">
        <v>0</v>
      </c>
      <c r="E15" s="39">
        <v>0</v>
      </c>
      <c r="F15" s="39">
        <f t="shared" ref="F15:F17" si="0">SUM(C15:E15)</f>
        <v>0</v>
      </c>
      <c r="G15" s="31"/>
    </row>
    <row r="16" spans="1:7" s="12" customFormat="1" ht="15" customHeight="1" x14ac:dyDescent="0.25">
      <c r="A16" s="11" t="s">
        <v>63</v>
      </c>
      <c r="B16" s="12" t="s">
        <v>41</v>
      </c>
      <c r="C16" s="39">
        <v>19</v>
      </c>
      <c r="D16" s="39">
        <v>19</v>
      </c>
      <c r="E16" s="40">
        <v>19</v>
      </c>
      <c r="F16" s="39">
        <v>19</v>
      </c>
      <c r="G16" s="13"/>
    </row>
    <row r="17" spans="1:6" s="12" customFormat="1" x14ac:dyDescent="0.25">
      <c r="A17" s="11" t="s">
        <v>64</v>
      </c>
      <c r="B17" s="12" t="s">
        <v>21</v>
      </c>
      <c r="C17" s="39">
        <v>0</v>
      </c>
      <c r="D17" s="39">
        <v>0</v>
      </c>
      <c r="E17" s="39">
        <v>0</v>
      </c>
      <c r="F17" s="39">
        <f t="shared" si="0"/>
        <v>0</v>
      </c>
    </row>
    <row r="18" spans="1:6" s="12" customFormat="1" x14ac:dyDescent="0.25">
      <c r="A18" s="11" t="s">
        <v>80</v>
      </c>
      <c r="B18" s="12" t="s">
        <v>81</v>
      </c>
      <c r="C18" s="39">
        <v>0</v>
      </c>
      <c r="D18" s="39">
        <v>0</v>
      </c>
      <c r="E18" s="39">
        <v>115</v>
      </c>
      <c r="F18" s="39">
        <v>115</v>
      </c>
    </row>
    <row r="19" spans="1:6" s="12" customFormat="1" x14ac:dyDescent="0.25">
      <c r="A19" s="11"/>
    </row>
    <row r="20" spans="1:6" s="12" customFormat="1" x14ac:dyDescent="0.25">
      <c r="A20" s="11"/>
    </row>
    <row r="21" spans="1:6" ht="15.75" thickBot="1" x14ac:dyDescent="0.3">
      <c r="A21" s="14" t="s">
        <v>13</v>
      </c>
      <c r="B21" s="15"/>
      <c r="C21" s="15"/>
      <c r="D21" s="15"/>
      <c r="E21" s="15"/>
      <c r="F21" s="15"/>
    </row>
    <row r="22" spans="1:6" ht="15.75" thickTop="1" x14ac:dyDescent="0.25">
      <c r="A22" s="16" t="s">
        <v>65</v>
      </c>
    </row>
    <row r="23" spans="1:6" x14ac:dyDescent="0.25">
      <c r="A23" s="12" t="s">
        <v>76</v>
      </c>
    </row>
    <row r="25" spans="1:6" x14ac:dyDescent="0.25">
      <c r="A25" s="46" t="s">
        <v>20</v>
      </c>
      <c r="B25" s="46"/>
      <c r="C25" s="46"/>
      <c r="D25" s="46"/>
      <c r="E25" s="46"/>
    </row>
    <row r="26" spans="1:6" x14ac:dyDescent="0.25">
      <c r="A26" s="44" t="s">
        <v>18</v>
      </c>
      <c r="B26" s="44"/>
      <c r="C26" s="44"/>
      <c r="D26" s="44"/>
      <c r="E26" s="44"/>
    </row>
    <row r="27" spans="1:6" x14ac:dyDescent="0.25">
      <c r="A27" s="44" t="s">
        <v>10</v>
      </c>
      <c r="B27" s="44"/>
      <c r="C27" s="44"/>
      <c r="D27" s="44"/>
      <c r="E27" s="44"/>
    </row>
    <row r="29" spans="1:6" ht="15.75" thickBot="1" x14ac:dyDescent="0.3">
      <c r="A29" s="9" t="s">
        <v>53</v>
      </c>
      <c r="B29" s="10" t="s">
        <v>8</v>
      </c>
      <c r="C29" s="10" t="s">
        <v>7</v>
      </c>
      <c r="D29" s="10" t="s">
        <v>6</v>
      </c>
      <c r="E29" s="10" t="s">
        <v>5</v>
      </c>
    </row>
    <row r="31" spans="1:6" x14ac:dyDescent="0.25">
      <c r="A31" s="17" t="s">
        <v>77</v>
      </c>
      <c r="B31" s="34">
        <v>0</v>
      </c>
      <c r="C31" s="34">
        <v>0</v>
      </c>
      <c r="D31" s="34">
        <v>6212514</v>
      </c>
      <c r="E31" s="34">
        <f t="shared" ref="E31:E37" si="1">SUM(B31:D31)</f>
        <v>6212514</v>
      </c>
    </row>
    <row r="32" spans="1:6" x14ac:dyDescent="0.25">
      <c r="A32" s="17" t="s">
        <v>60</v>
      </c>
      <c r="B32" s="34">
        <v>0</v>
      </c>
      <c r="C32" s="34">
        <v>0</v>
      </c>
      <c r="D32" s="34">
        <v>0</v>
      </c>
      <c r="E32" s="34">
        <f t="shared" si="1"/>
        <v>0</v>
      </c>
    </row>
    <row r="33" spans="1:5" x14ac:dyDescent="0.25">
      <c r="A33" s="17" t="s">
        <v>62</v>
      </c>
      <c r="B33" s="34">
        <v>0</v>
      </c>
      <c r="C33" s="34">
        <v>0</v>
      </c>
      <c r="D33" s="34">
        <v>0</v>
      </c>
      <c r="E33" s="34">
        <f t="shared" si="1"/>
        <v>0</v>
      </c>
    </row>
    <row r="34" spans="1:5" x14ac:dyDescent="0.25">
      <c r="A34" s="17" t="s">
        <v>63</v>
      </c>
      <c r="B34" s="34">
        <v>210945.11</v>
      </c>
      <c r="C34" s="34">
        <v>71356793.650000006</v>
      </c>
      <c r="D34" s="34">
        <v>86675164.760000005</v>
      </c>
      <c r="E34" s="34">
        <f t="shared" si="1"/>
        <v>158242903.52000001</v>
      </c>
    </row>
    <row r="35" spans="1:5" x14ac:dyDescent="0.25">
      <c r="A35" s="17" t="s">
        <v>64</v>
      </c>
      <c r="B35" s="34">
        <v>0</v>
      </c>
      <c r="C35" s="34">
        <v>0</v>
      </c>
      <c r="D35" s="34">
        <v>0</v>
      </c>
      <c r="E35" s="34">
        <f t="shared" si="1"/>
        <v>0</v>
      </c>
    </row>
    <row r="36" spans="1:5" x14ac:dyDescent="0.25">
      <c r="A36" s="12" t="s">
        <v>66</v>
      </c>
      <c r="B36" s="34">
        <v>21310644.940000001</v>
      </c>
      <c r="C36" s="34">
        <v>26758139.969999999</v>
      </c>
      <c r="D36" s="34">
        <v>15218264.300000001</v>
      </c>
      <c r="E36" s="34">
        <f t="shared" si="1"/>
        <v>63287049.209999993</v>
      </c>
    </row>
    <row r="37" spans="1:5" x14ac:dyDescent="0.25">
      <c r="A37" s="43" t="s">
        <v>85</v>
      </c>
      <c r="B37" s="34">
        <v>0</v>
      </c>
      <c r="C37" s="34">
        <v>0</v>
      </c>
      <c r="D37" s="34">
        <v>0</v>
      </c>
      <c r="E37" s="34">
        <f t="shared" si="1"/>
        <v>0</v>
      </c>
    </row>
    <row r="38" spans="1:5" ht="15.75" thickBot="1" x14ac:dyDescent="0.3">
      <c r="A38" s="14" t="s">
        <v>13</v>
      </c>
      <c r="B38" s="35">
        <f>+SUM(B31:B37)</f>
        <v>21521590.050000001</v>
      </c>
      <c r="C38" s="35">
        <f t="shared" ref="C38:E38" si="2">+SUM(C31:C37)</f>
        <v>98114933.620000005</v>
      </c>
      <c r="D38" s="35">
        <f t="shared" si="2"/>
        <v>108105943.06</v>
      </c>
      <c r="E38" s="35">
        <f t="shared" si="2"/>
        <v>227742466.73000002</v>
      </c>
    </row>
    <row r="39" spans="1:5" ht="15.75" thickTop="1" x14ac:dyDescent="0.25">
      <c r="A39" s="4" t="s">
        <v>55</v>
      </c>
    </row>
    <row r="40" spans="1:5" x14ac:dyDescent="0.25">
      <c r="A40" s="12" t="s">
        <v>78</v>
      </c>
    </row>
    <row r="42" spans="1:5" x14ac:dyDescent="0.25">
      <c r="A42" s="44" t="s">
        <v>19</v>
      </c>
      <c r="B42" s="44"/>
      <c r="C42" s="44"/>
      <c r="D42" s="44"/>
      <c r="E42" s="44"/>
    </row>
    <row r="43" spans="1:5" x14ac:dyDescent="0.25">
      <c r="A43" s="44" t="s">
        <v>18</v>
      </c>
      <c r="B43" s="44"/>
      <c r="C43" s="44"/>
      <c r="D43" s="44"/>
      <c r="E43" s="44"/>
    </row>
    <row r="44" spans="1:5" x14ac:dyDescent="0.25">
      <c r="A44" s="44" t="s">
        <v>10</v>
      </c>
      <c r="B44" s="44"/>
      <c r="C44" s="44"/>
      <c r="D44" s="44"/>
      <c r="E44" s="44"/>
    </row>
    <row r="46" spans="1:5" ht="15.75" thickBot="1" x14ac:dyDescent="0.3">
      <c r="A46" s="9" t="s">
        <v>9</v>
      </c>
      <c r="B46" s="10" t="s">
        <v>8</v>
      </c>
      <c r="C46" s="10" t="s">
        <v>7</v>
      </c>
      <c r="D46" s="10" t="s">
        <v>6</v>
      </c>
      <c r="E46" s="10" t="s">
        <v>5</v>
      </c>
    </row>
    <row r="48" spans="1:5" x14ac:dyDescent="0.25">
      <c r="A48" s="12" t="s">
        <v>17</v>
      </c>
      <c r="B48" s="34">
        <v>0</v>
      </c>
      <c r="C48" s="34">
        <v>0</v>
      </c>
      <c r="D48" s="34">
        <v>0</v>
      </c>
      <c r="E48" s="34">
        <f t="shared" ref="E48:E53" si="3">SUM(B48:D48)</f>
        <v>0</v>
      </c>
    </row>
    <row r="49" spans="1:9" x14ac:dyDescent="0.25">
      <c r="A49" s="12" t="s">
        <v>16</v>
      </c>
      <c r="B49" s="34">
        <v>21521590.050000001</v>
      </c>
      <c r="C49" s="34">
        <v>98114933.620000005</v>
      </c>
      <c r="D49" s="34">
        <v>100116449.06</v>
      </c>
      <c r="E49" s="34">
        <f t="shared" si="3"/>
        <v>219752972.73000002</v>
      </c>
    </row>
    <row r="50" spans="1:9" x14ac:dyDescent="0.25">
      <c r="A50" s="12" t="s">
        <v>15</v>
      </c>
      <c r="B50" s="34">
        <v>0</v>
      </c>
      <c r="C50" s="34">
        <v>0</v>
      </c>
      <c r="D50" s="34">
        <v>1755180</v>
      </c>
      <c r="E50" s="34">
        <f t="shared" si="3"/>
        <v>1755180</v>
      </c>
    </row>
    <row r="51" spans="1:9" x14ac:dyDescent="0.25">
      <c r="A51" s="12" t="s">
        <v>14</v>
      </c>
      <c r="B51" s="34">
        <v>0</v>
      </c>
      <c r="C51" s="34">
        <v>0</v>
      </c>
      <c r="D51" s="34">
        <v>6212514</v>
      </c>
      <c r="E51" s="34">
        <f t="shared" si="3"/>
        <v>6212514</v>
      </c>
    </row>
    <row r="52" spans="1:9" x14ac:dyDescent="0.25">
      <c r="A52" s="12" t="s">
        <v>54</v>
      </c>
      <c r="B52" s="34">
        <v>0</v>
      </c>
      <c r="C52" s="34">
        <v>0</v>
      </c>
      <c r="D52" s="34">
        <v>21800</v>
      </c>
      <c r="E52" s="34">
        <f t="shared" si="3"/>
        <v>21800</v>
      </c>
    </row>
    <row r="53" spans="1:9" x14ac:dyDescent="0.25">
      <c r="A53" s="12" t="s">
        <v>86</v>
      </c>
      <c r="B53" s="34">
        <v>0</v>
      </c>
      <c r="C53" s="34">
        <v>0</v>
      </c>
      <c r="D53" s="34">
        <v>0</v>
      </c>
      <c r="E53" s="34">
        <f t="shared" si="3"/>
        <v>0</v>
      </c>
    </row>
    <row r="54" spans="1:9" ht="15.75" thickBot="1" x14ac:dyDescent="0.3">
      <c r="A54" s="14" t="s">
        <v>13</v>
      </c>
      <c r="B54" s="35">
        <f>+SUM(B48:B53)</f>
        <v>21521590.050000001</v>
      </c>
      <c r="C54" s="35">
        <f t="shared" ref="C54:E54" si="4">+SUM(C48:C53)</f>
        <v>98114933.620000005</v>
      </c>
      <c r="D54" s="35">
        <f t="shared" si="4"/>
        <v>108105943.06</v>
      </c>
      <c r="E54" s="35">
        <f t="shared" si="4"/>
        <v>227742466.73000002</v>
      </c>
    </row>
    <row r="55" spans="1:9" ht="15.75" thickTop="1" x14ac:dyDescent="0.25">
      <c r="A55" s="4" t="s">
        <v>55</v>
      </c>
    </row>
    <row r="58" spans="1:9" x14ac:dyDescent="0.25">
      <c r="A58" s="44" t="s">
        <v>12</v>
      </c>
      <c r="B58" s="44"/>
      <c r="C58" s="44"/>
      <c r="D58" s="44"/>
      <c r="E58" s="44"/>
    </row>
    <row r="59" spans="1:9" x14ac:dyDescent="0.25">
      <c r="A59" s="44" t="s">
        <v>11</v>
      </c>
      <c r="B59" s="44"/>
      <c r="C59" s="44"/>
      <c r="D59" s="44"/>
      <c r="E59" s="44"/>
    </row>
    <row r="60" spans="1:9" x14ac:dyDescent="0.25">
      <c r="A60" s="44" t="s">
        <v>10</v>
      </c>
      <c r="B60" s="44"/>
      <c r="C60" s="44"/>
      <c r="D60" s="44"/>
      <c r="E60" s="44"/>
    </row>
    <row r="62" spans="1:9" ht="15.75" thickBot="1" x14ac:dyDescent="0.3">
      <c r="A62" s="9" t="s">
        <v>9</v>
      </c>
      <c r="B62" s="10" t="s">
        <v>8</v>
      </c>
      <c r="C62" s="10" t="s">
        <v>7</v>
      </c>
      <c r="D62" s="10" t="s">
        <v>6</v>
      </c>
      <c r="E62" s="10" t="s">
        <v>5</v>
      </c>
    </row>
    <row r="64" spans="1:9" x14ac:dyDescent="0.25">
      <c r="A64" s="1" t="s">
        <v>4</v>
      </c>
      <c r="B64" s="34">
        <v>1755151607.9828081</v>
      </c>
      <c r="C64" s="34">
        <f>B68</f>
        <v>1759881501.9928081</v>
      </c>
      <c r="D64" s="34">
        <f>C68</f>
        <v>1895188501.6528082</v>
      </c>
      <c r="E64" s="34">
        <f>B64</f>
        <v>1755151607.9828081</v>
      </c>
      <c r="G64" s="12"/>
      <c r="H64" s="12"/>
      <c r="I64" s="12"/>
    </row>
    <row r="65" spans="1:9" x14ac:dyDescent="0.25">
      <c r="A65" s="1" t="s">
        <v>3</v>
      </c>
      <c r="B65" s="34">
        <v>26251484.059999999</v>
      </c>
      <c r="C65" s="34">
        <v>233421933.28</v>
      </c>
      <c r="D65" s="34">
        <v>367647775.86000001</v>
      </c>
      <c r="E65" s="34">
        <f>SUM(B65:D65)</f>
        <v>627321193.20000005</v>
      </c>
      <c r="G65" s="29"/>
      <c r="H65" s="29"/>
      <c r="I65" s="29"/>
    </row>
    <row r="66" spans="1:9" x14ac:dyDescent="0.25">
      <c r="A66" s="1" t="s">
        <v>2</v>
      </c>
      <c r="B66" s="34">
        <f>SUM(B64:B65)</f>
        <v>1781403092.0428081</v>
      </c>
      <c r="C66" s="34">
        <f t="shared" ref="C66:D66" si="5">SUM(C64:C65)</f>
        <v>1993303435.2728081</v>
      </c>
      <c r="D66" s="34">
        <f t="shared" si="5"/>
        <v>2262836277.5128083</v>
      </c>
      <c r="E66" s="34">
        <f>E65+E64</f>
        <v>2382472801.1828079</v>
      </c>
      <c r="G66" s="12"/>
      <c r="H66" s="12"/>
      <c r="I66" s="12"/>
    </row>
    <row r="67" spans="1:9" x14ac:dyDescent="0.25">
      <c r="A67" s="1" t="s">
        <v>1</v>
      </c>
      <c r="B67" s="34">
        <f>B54</f>
        <v>21521590.050000001</v>
      </c>
      <c r="C67" s="34">
        <f t="shared" ref="C67:D67" si="6">C54</f>
        <v>98114933.620000005</v>
      </c>
      <c r="D67" s="34">
        <f t="shared" si="6"/>
        <v>108105943.06</v>
      </c>
      <c r="E67" s="34">
        <f>SUM(B67:D67)</f>
        <v>227742466.73000002</v>
      </c>
    </row>
    <row r="68" spans="1:9" x14ac:dyDescent="0.25">
      <c r="A68" s="1" t="s">
        <v>0</v>
      </c>
      <c r="B68" s="34">
        <f>+B66-B67</f>
        <v>1759881501.9928081</v>
      </c>
      <c r="C68" s="34">
        <f t="shared" ref="C68:D68" si="7">+C66-C67</f>
        <v>1895188501.6528082</v>
      </c>
      <c r="D68" s="34">
        <f t="shared" si="7"/>
        <v>2154730334.4528084</v>
      </c>
      <c r="E68" s="34">
        <f>E66-E67</f>
        <v>2154730334.4528079</v>
      </c>
    </row>
    <row r="69" spans="1:9" ht="15.75" thickBot="1" x14ac:dyDescent="0.3">
      <c r="A69" s="15"/>
      <c r="B69" s="15"/>
      <c r="C69" s="15"/>
      <c r="D69" s="15"/>
      <c r="E69" s="15"/>
    </row>
    <row r="70" spans="1:9" ht="15.75" thickTop="1" x14ac:dyDescent="0.25">
      <c r="A70" s="4" t="s">
        <v>55</v>
      </c>
    </row>
    <row r="71" spans="1:9" x14ac:dyDescent="0.25">
      <c r="A71" s="1"/>
    </row>
    <row r="73" spans="1:9" x14ac:dyDescent="0.25">
      <c r="A73" s="12" t="s">
        <v>79</v>
      </c>
    </row>
  </sheetData>
  <mergeCells count="12">
    <mergeCell ref="A58:E58"/>
    <mergeCell ref="A59:E59"/>
    <mergeCell ref="A60:E60"/>
    <mergeCell ref="A1:F1"/>
    <mergeCell ref="A8:F8"/>
    <mergeCell ref="A9:F9"/>
    <mergeCell ref="A25:E25"/>
    <mergeCell ref="A26:E26"/>
    <mergeCell ref="A27:E27"/>
    <mergeCell ref="A42:E42"/>
    <mergeCell ref="A43:E43"/>
    <mergeCell ref="A44:E44"/>
  </mergeCells>
  <pageMargins left="0.7" right="0.7" top="0.75" bottom="0.75" header="0.3" footer="0.3"/>
  <pageSetup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opLeftCell="A39" zoomScale="90" zoomScaleNormal="90" workbookViewId="0">
      <selection activeCell="F18" sqref="F18"/>
    </sheetView>
  </sheetViews>
  <sheetFormatPr baseColWidth="10" defaultColWidth="11.5703125" defaultRowHeight="15" x14ac:dyDescent="0.25"/>
  <cols>
    <col min="1" max="1" width="56" style="12" customWidth="1"/>
    <col min="2" max="2" width="15.28515625" style="1" customWidth="1"/>
    <col min="3" max="3" width="20" style="1" customWidth="1"/>
    <col min="4" max="4" width="15.85546875" style="1" customWidth="1"/>
    <col min="5" max="5" width="15.140625" style="1" bestFit="1" customWidth="1"/>
    <col min="6" max="16384" width="11.5703125" style="1"/>
  </cols>
  <sheetData>
    <row r="1" spans="1:7" ht="15" customHeight="1" x14ac:dyDescent="0.25">
      <c r="A1" s="44" t="s">
        <v>31</v>
      </c>
      <c r="B1" s="44"/>
      <c r="C1" s="44"/>
      <c r="D1" s="44"/>
      <c r="E1" s="44"/>
      <c r="F1" s="44"/>
    </row>
    <row r="2" spans="1:7" s="4" customFormat="1" ht="15" customHeight="1" x14ac:dyDescent="0.25">
      <c r="A2" s="2" t="s">
        <v>30</v>
      </c>
      <c r="B2" s="3" t="s">
        <v>29</v>
      </c>
      <c r="D2" s="19"/>
    </row>
    <row r="3" spans="1:7" s="4" customFormat="1" ht="15" customHeight="1" x14ac:dyDescent="0.25">
      <c r="A3" s="2" t="s">
        <v>28</v>
      </c>
      <c r="B3" s="3" t="s">
        <v>26</v>
      </c>
    </row>
    <row r="4" spans="1:7" s="4" customFormat="1" ht="15" customHeight="1" x14ac:dyDescent="0.25">
      <c r="A4" s="2" t="s">
        <v>27</v>
      </c>
      <c r="B4" s="3" t="s">
        <v>26</v>
      </c>
      <c r="C4" s="6"/>
      <c r="D4" s="6"/>
    </row>
    <row r="5" spans="1:7" s="4" customFormat="1" ht="15" customHeight="1" x14ac:dyDescent="0.25">
      <c r="A5" s="2" t="s">
        <v>25</v>
      </c>
      <c r="B5" s="7" t="s">
        <v>71</v>
      </c>
    </row>
    <row r="6" spans="1:7" s="4" customFormat="1" ht="15" customHeight="1" x14ac:dyDescent="0.25">
      <c r="A6" s="2"/>
      <c r="B6" s="8"/>
    </row>
    <row r="8" spans="1:7" ht="15" customHeight="1" x14ac:dyDescent="0.25">
      <c r="A8" s="45" t="s">
        <v>24</v>
      </c>
      <c r="B8" s="45"/>
      <c r="C8" s="45"/>
      <c r="D8" s="45"/>
      <c r="E8" s="45"/>
      <c r="F8" s="45"/>
    </row>
    <row r="9" spans="1:7" ht="15" customHeight="1" x14ac:dyDescent="0.25">
      <c r="A9" s="45" t="s">
        <v>23</v>
      </c>
      <c r="B9" s="45"/>
      <c r="C9" s="45"/>
      <c r="D9" s="45"/>
      <c r="E9" s="45"/>
      <c r="F9" s="45"/>
    </row>
    <row r="11" spans="1:7" ht="15" customHeight="1" thickBot="1" x14ac:dyDescent="0.3">
      <c r="A11" s="9" t="s">
        <v>53</v>
      </c>
      <c r="B11" s="10" t="s">
        <v>22</v>
      </c>
      <c r="C11" s="10" t="s">
        <v>35</v>
      </c>
      <c r="D11" s="10" t="s">
        <v>34</v>
      </c>
      <c r="E11" s="10" t="s">
        <v>33</v>
      </c>
      <c r="F11" s="10" t="s">
        <v>32</v>
      </c>
    </row>
    <row r="13" spans="1:7" s="12" customFormat="1" ht="15" customHeight="1" x14ac:dyDescent="0.25">
      <c r="A13" s="11" t="s">
        <v>58</v>
      </c>
      <c r="B13" s="12" t="s">
        <v>59</v>
      </c>
      <c r="C13" s="32">
        <v>0</v>
      </c>
      <c r="D13" s="32">
        <v>0</v>
      </c>
      <c r="E13" s="32">
        <v>0</v>
      </c>
      <c r="F13" s="32">
        <f>+SUM(C13:E13)</f>
        <v>0</v>
      </c>
      <c r="G13" s="12" t="s">
        <v>83</v>
      </c>
    </row>
    <row r="14" spans="1:7" s="12" customFormat="1" ht="15" customHeight="1" x14ac:dyDescent="0.25">
      <c r="A14" s="11" t="s">
        <v>60</v>
      </c>
      <c r="B14" s="12" t="s">
        <v>61</v>
      </c>
      <c r="C14" s="32">
        <v>0</v>
      </c>
      <c r="D14" s="32">
        <v>0</v>
      </c>
      <c r="E14" s="32">
        <v>0</v>
      </c>
      <c r="F14" s="32">
        <f>+SUM(C14:E14)</f>
        <v>0</v>
      </c>
    </row>
    <row r="15" spans="1:7" s="12" customFormat="1" ht="15" customHeight="1" x14ac:dyDescent="0.25">
      <c r="A15" s="11" t="s">
        <v>62</v>
      </c>
      <c r="B15" s="12" t="s">
        <v>61</v>
      </c>
      <c r="C15" s="32">
        <v>0</v>
      </c>
      <c r="D15" s="32">
        <v>0</v>
      </c>
      <c r="E15" s="32">
        <v>0</v>
      </c>
      <c r="F15" s="32">
        <f t="shared" ref="F15" si="0">+SUM(C15:E15)</f>
        <v>0</v>
      </c>
      <c r="G15" s="31"/>
    </row>
    <row r="16" spans="1:7" s="12" customFormat="1" ht="15" customHeight="1" x14ac:dyDescent="0.25">
      <c r="A16" s="11" t="s">
        <v>63</v>
      </c>
      <c r="B16" s="12" t="s">
        <v>41</v>
      </c>
      <c r="C16" s="32">
        <v>19</v>
      </c>
      <c r="D16" s="32">
        <v>19</v>
      </c>
      <c r="E16" s="32">
        <v>19</v>
      </c>
      <c r="F16" s="32">
        <v>19</v>
      </c>
      <c r="G16" s="13"/>
    </row>
    <row r="17" spans="1:6" s="12" customFormat="1" x14ac:dyDescent="0.25">
      <c r="A17" s="11" t="s">
        <v>64</v>
      </c>
      <c r="B17" s="12" t="s">
        <v>21</v>
      </c>
      <c r="C17" s="32">
        <v>0</v>
      </c>
      <c r="D17" s="32">
        <v>0</v>
      </c>
      <c r="E17" s="32">
        <v>0</v>
      </c>
      <c r="F17" s="32">
        <f>+SUM(C17:E17)</f>
        <v>0</v>
      </c>
    </row>
    <row r="18" spans="1:6" s="12" customFormat="1" x14ac:dyDescent="0.25">
      <c r="A18" s="20" t="s">
        <v>80</v>
      </c>
      <c r="B18" s="12" t="s">
        <v>81</v>
      </c>
      <c r="C18" s="32">
        <v>123</v>
      </c>
      <c r="D18" s="32">
        <v>127</v>
      </c>
      <c r="E18" s="32">
        <v>127</v>
      </c>
      <c r="F18" s="32">
        <v>127</v>
      </c>
    </row>
    <row r="19" spans="1:6" s="12" customFormat="1" x14ac:dyDescent="0.25">
      <c r="A19" s="20"/>
      <c r="C19" s="32"/>
      <c r="D19" s="32"/>
      <c r="E19" s="32"/>
      <c r="F19" s="32"/>
    </row>
    <row r="20" spans="1:6" s="12" customFormat="1" x14ac:dyDescent="0.25">
      <c r="A20" s="20"/>
      <c r="C20" s="32"/>
      <c r="D20" s="32"/>
      <c r="E20" s="32"/>
      <c r="F20" s="32"/>
    </row>
    <row r="21" spans="1:6" ht="15.75" thickBot="1" x14ac:dyDescent="0.3">
      <c r="A21" s="14" t="s">
        <v>13</v>
      </c>
      <c r="B21" s="15"/>
      <c r="C21" s="15"/>
      <c r="D21" s="15"/>
      <c r="E21" s="15"/>
      <c r="F21" s="15"/>
    </row>
    <row r="22" spans="1:6" ht="15.75" thickTop="1" x14ac:dyDescent="0.25">
      <c r="A22" s="16" t="s">
        <v>65</v>
      </c>
    </row>
    <row r="23" spans="1:6" x14ac:dyDescent="0.25">
      <c r="A23" s="12" t="s">
        <v>82</v>
      </c>
    </row>
    <row r="25" spans="1:6" x14ac:dyDescent="0.25">
      <c r="A25" s="46" t="s">
        <v>20</v>
      </c>
      <c r="B25" s="46"/>
      <c r="C25" s="46"/>
      <c r="D25" s="46"/>
      <c r="E25" s="46"/>
    </row>
    <row r="26" spans="1:6" x14ac:dyDescent="0.25">
      <c r="A26" s="44" t="s">
        <v>18</v>
      </c>
      <c r="B26" s="44"/>
      <c r="C26" s="44"/>
      <c r="D26" s="44"/>
      <c r="E26" s="44"/>
    </row>
    <row r="27" spans="1:6" x14ac:dyDescent="0.25">
      <c r="A27" s="44" t="s">
        <v>10</v>
      </c>
      <c r="B27" s="44"/>
      <c r="C27" s="44"/>
      <c r="D27" s="44"/>
      <c r="E27" s="44"/>
    </row>
    <row r="29" spans="1:6" ht="15.75" thickBot="1" x14ac:dyDescent="0.3">
      <c r="A29" s="9" t="s">
        <v>53</v>
      </c>
      <c r="B29" s="10" t="s">
        <v>35</v>
      </c>
      <c r="C29" s="10" t="s">
        <v>34</v>
      </c>
      <c r="D29" s="10" t="s">
        <v>33</v>
      </c>
      <c r="E29" s="10" t="s">
        <v>32</v>
      </c>
    </row>
    <row r="31" spans="1:6" x14ac:dyDescent="0.25">
      <c r="A31" s="17" t="s">
        <v>58</v>
      </c>
      <c r="B31" s="34">
        <v>126786</v>
      </c>
      <c r="C31" s="34">
        <v>0</v>
      </c>
      <c r="D31" s="34">
        <v>0</v>
      </c>
      <c r="E31" s="34">
        <f t="shared" ref="E31:E38" si="1">SUM(B31:D31)</f>
        <v>126786</v>
      </c>
    </row>
    <row r="32" spans="1:6" x14ac:dyDescent="0.25">
      <c r="A32" s="17" t="s">
        <v>60</v>
      </c>
      <c r="B32" s="34">
        <v>0</v>
      </c>
      <c r="C32" s="34">
        <v>0</v>
      </c>
      <c r="D32" s="34">
        <v>0</v>
      </c>
      <c r="E32" s="34">
        <f t="shared" si="1"/>
        <v>0</v>
      </c>
    </row>
    <row r="33" spans="1:7" x14ac:dyDescent="0.25">
      <c r="A33" s="17" t="s">
        <v>62</v>
      </c>
      <c r="B33" s="34">
        <v>0</v>
      </c>
      <c r="C33" s="34">
        <v>0</v>
      </c>
      <c r="D33" s="34">
        <v>0</v>
      </c>
      <c r="E33" s="34">
        <f t="shared" si="1"/>
        <v>0</v>
      </c>
    </row>
    <row r="34" spans="1:7" x14ac:dyDescent="0.25">
      <c r="A34" s="17" t="s">
        <v>63</v>
      </c>
      <c r="B34" s="34">
        <v>51873238.640000001</v>
      </c>
      <c r="C34" s="34">
        <v>75518296.700000003</v>
      </c>
      <c r="D34" s="34">
        <v>47953138.589999996</v>
      </c>
      <c r="E34" s="34">
        <f t="shared" si="1"/>
        <v>175344673.93000001</v>
      </c>
    </row>
    <row r="35" spans="1:7" x14ac:dyDescent="0.25">
      <c r="A35" s="17" t="s">
        <v>64</v>
      </c>
      <c r="B35" s="34">
        <v>0</v>
      </c>
      <c r="C35" s="34">
        <v>0</v>
      </c>
      <c r="D35" s="34">
        <v>0</v>
      </c>
      <c r="E35" s="34">
        <f t="shared" si="1"/>
        <v>0</v>
      </c>
      <c r="G35" s="28"/>
    </row>
    <row r="36" spans="1:7" x14ac:dyDescent="0.25">
      <c r="A36" s="42" t="s">
        <v>84</v>
      </c>
      <c r="B36" s="34">
        <v>37200000</v>
      </c>
      <c r="C36" s="34">
        <v>19900000</v>
      </c>
      <c r="D36" s="34">
        <v>19800000</v>
      </c>
      <c r="E36" s="34">
        <f t="shared" si="1"/>
        <v>76900000</v>
      </c>
      <c r="G36" s="28"/>
    </row>
    <row r="37" spans="1:7" x14ac:dyDescent="0.25">
      <c r="A37" s="43" t="s">
        <v>85</v>
      </c>
      <c r="B37" s="34">
        <v>6920974.6699999999</v>
      </c>
      <c r="C37" s="34">
        <v>11752895.810000001</v>
      </c>
      <c r="D37" s="34">
        <v>55414757.130000003</v>
      </c>
      <c r="E37" s="34">
        <f t="shared" si="1"/>
        <v>74088627.609999999</v>
      </c>
    </row>
    <row r="38" spans="1:7" ht="15.75" thickBot="1" x14ac:dyDescent="0.3">
      <c r="A38" s="41" t="s">
        <v>13</v>
      </c>
      <c r="B38" s="35">
        <f>SUM(B31:B37)</f>
        <v>96120999.310000002</v>
      </c>
      <c r="C38" s="35">
        <f t="shared" ref="C38:D38" si="2">SUM(C31:C37)</f>
        <v>107171192.51000001</v>
      </c>
      <c r="D38" s="35">
        <f t="shared" si="2"/>
        <v>123167895.72</v>
      </c>
      <c r="E38" s="36">
        <f t="shared" si="1"/>
        <v>326460087.53999996</v>
      </c>
    </row>
    <row r="39" spans="1:7" ht="15.75" thickTop="1" x14ac:dyDescent="0.25">
      <c r="A39" s="4" t="s">
        <v>56</v>
      </c>
    </row>
    <row r="42" spans="1:7" x14ac:dyDescent="0.25">
      <c r="A42" s="44" t="s">
        <v>19</v>
      </c>
      <c r="B42" s="44"/>
      <c r="C42" s="44"/>
      <c r="D42" s="44"/>
      <c r="E42" s="44"/>
    </row>
    <row r="43" spans="1:7" x14ac:dyDescent="0.25">
      <c r="A43" s="44" t="s">
        <v>18</v>
      </c>
      <c r="B43" s="44"/>
      <c r="C43" s="44"/>
      <c r="D43" s="44"/>
      <c r="E43" s="44"/>
    </row>
    <row r="44" spans="1:7" x14ac:dyDescent="0.25">
      <c r="A44" s="44" t="s">
        <v>10</v>
      </c>
      <c r="B44" s="44"/>
      <c r="C44" s="44"/>
      <c r="D44" s="44"/>
      <c r="E44" s="44"/>
    </row>
    <row r="46" spans="1:7" ht="15.75" thickBot="1" x14ac:dyDescent="0.3">
      <c r="A46" s="9" t="s">
        <v>9</v>
      </c>
      <c r="B46" s="10" t="s">
        <v>35</v>
      </c>
      <c r="C46" s="10" t="s">
        <v>34</v>
      </c>
      <c r="D46" s="10" t="s">
        <v>33</v>
      </c>
      <c r="E46" s="10" t="s">
        <v>32</v>
      </c>
    </row>
    <row r="48" spans="1:7" x14ac:dyDescent="0.25">
      <c r="A48" s="12" t="s">
        <v>17</v>
      </c>
      <c r="B48" s="34">
        <v>0</v>
      </c>
      <c r="C48" s="34">
        <v>0</v>
      </c>
      <c r="D48" s="34">
        <v>0</v>
      </c>
      <c r="E48" s="34">
        <f t="shared" ref="E48:E53" si="3">SUM(B48:D48)</f>
        <v>0</v>
      </c>
    </row>
    <row r="49" spans="1:9" x14ac:dyDescent="0.25">
      <c r="A49" s="12" t="s">
        <v>16</v>
      </c>
      <c r="B49" s="34">
        <v>58748393.310000002</v>
      </c>
      <c r="C49" s="34">
        <v>87211192.510000005</v>
      </c>
      <c r="D49" s="34">
        <v>103367895.72</v>
      </c>
      <c r="E49" s="34">
        <f t="shared" si="3"/>
        <v>249327481.53999999</v>
      </c>
    </row>
    <row r="50" spans="1:9" x14ac:dyDescent="0.25">
      <c r="A50" s="12" t="s">
        <v>15</v>
      </c>
      <c r="B50" s="34">
        <v>35820</v>
      </c>
      <c r="C50" s="34">
        <v>0</v>
      </c>
      <c r="D50" s="34">
        <v>0</v>
      </c>
      <c r="E50" s="34">
        <f t="shared" si="3"/>
        <v>35820</v>
      </c>
    </row>
    <row r="51" spans="1:9" x14ac:dyDescent="0.25">
      <c r="A51" s="12" t="s">
        <v>14</v>
      </c>
      <c r="B51" s="34">
        <v>126786</v>
      </c>
      <c r="C51" s="34">
        <v>0</v>
      </c>
      <c r="D51" s="34">
        <v>0</v>
      </c>
      <c r="E51" s="34">
        <f t="shared" si="3"/>
        <v>126786</v>
      </c>
    </row>
    <row r="52" spans="1:9" x14ac:dyDescent="0.25">
      <c r="A52" s="12" t="s">
        <v>54</v>
      </c>
      <c r="B52" s="34">
        <v>37210000</v>
      </c>
      <c r="C52" s="34">
        <v>19960000</v>
      </c>
      <c r="D52" s="34">
        <v>19800000</v>
      </c>
      <c r="E52" s="34">
        <f t="shared" si="3"/>
        <v>76970000</v>
      </c>
    </row>
    <row r="53" spans="1:9" x14ac:dyDescent="0.25">
      <c r="A53" s="12" t="s">
        <v>86</v>
      </c>
      <c r="B53" s="34">
        <v>0</v>
      </c>
      <c r="C53" s="34">
        <v>0</v>
      </c>
      <c r="D53" s="34">
        <v>0</v>
      </c>
      <c r="E53" s="34">
        <f t="shared" si="3"/>
        <v>0</v>
      </c>
    </row>
    <row r="54" spans="1:9" ht="15.75" thickBot="1" x14ac:dyDescent="0.3">
      <c r="A54" s="14" t="s">
        <v>13</v>
      </c>
      <c r="B54" s="35">
        <f>SUM(B48:B53)</f>
        <v>96120999.310000002</v>
      </c>
      <c r="C54" s="35">
        <f t="shared" ref="C54:E54" si="4">SUM(C48:C53)</f>
        <v>107171192.51000001</v>
      </c>
      <c r="D54" s="35">
        <f t="shared" si="4"/>
        <v>123167895.72</v>
      </c>
      <c r="E54" s="35">
        <f t="shared" si="4"/>
        <v>326460087.53999996</v>
      </c>
    </row>
    <row r="55" spans="1:9" ht="15.75" thickTop="1" x14ac:dyDescent="0.25">
      <c r="A55" s="4" t="s">
        <v>56</v>
      </c>
    </row>
    <row r="58" spans="1:9" x14ac:dyDescent="0.25">
      <c r="A58" s="44" t="s">
        <v>12</v>
      </c>
      <c r="B58" s="44"/>
      <c r="C58" s="44"/>
      <c r="D58" s="44"/>
      <c r="E58" s="44"/>
    </row>
    <row r="59" spans="1:9" x14ac:dyDescent="0.25">
      <c r="A59" s="44" t="s">
        <v>11</v>
      </c>
      <c r="B59" s="44"/>
      <c r="C59" s="44"/>
      <c r="D59" s="44"/>
      <c r="E59" s="44"/>
    </row>
    <row r="60" spans="1:9" x14ac:dyDescent="0.25">
      <c r="A60" s="44" t="s">
        <v>10</v>
      </c>
      <c r="B60" s="44"/>
      <c r="C60" s="44"/>
      <c r="D60" s="44"/>
      <c r="E60" s="44"/>
    </row>
    <row r="62" spans="1:9" ht="15.75" thickBot="1" x14ac:dyDescent="0.3">
      <c r="A62" s="9" t="s">
        <v>9</v>
      </c>
      <c r="B62" s="10" t="s">
        <v>35</v>
      </c>
      <c r="C62" s="10" t="s">
        <v>34</v>
      </c>
      <c r="D62" s="10" t="s">
        <v>33</v>
      </c>
      <c r="E62" s="10" t="s">
        <v>32</v>
      </c>
    </row>
    <row r="64" spans="1:9" x14ac:dyDescent="0.25">
      <c r="A64" s="1" t="s">
        <v>4</v>
      </c>
      <c r="B64" s="1">
        <f>'1T'!E68</f>
        <v>2154730334.4528079</v>
      </c>
      <c r="C64" s="1">
        <f>B68</f>
        <v>2264670711.642808</v>
      </c>
      <c r="D64" s="1">
        <f>C68</f>
        <v>2407288068.9528079</v>
      </c>
      <c r="E64" s="1">
        <f>B64</f>
        <v>2154730334.4528079</v>
      </c>
      <c r="G64" s="12"/>
      <c r="H64" s="12"/>
      <c r="I64" s="12"/>
    </row>
    <row r="65" spans="1:9" x14ac:dyDescent="0.25">
      <c r="A65" s="1" t="s">
        <v>3</v>
      </c>
      <c r="B65" s="1">
        <v>206061376.5</v>
      </c>
      <c r="C65" s="1">
        <v>249788549.81999999</v>
      </c>
      <c r="D65" s="1">
        <v>351822999.36000001</v>
      </c>
      <c r="E65" s="1">
        <f>SUM(B65:D65)</f>
        <v>807672925.68000007</v>
      </c>
      <c r="G65" s="29"/>
      <c r="H65" s="29"/>
      <c r="I65" s="29"/>
    </row>
    <row r="66" spans="1:9" x14ac:dyDescent="0.25">
      <c r="A66" s="1" t="s">
        <v>2</v>
      </c>
      <c r="B66" s="1">
        <f t="shared" ref="B66:D66" si="5">B65+B64</f>
        <v>2360791710.9528079</v>
      </c>
      <c r="C66" s="1">
        <f t="shared" si="5"/>
        <v>2514459261.4628081</v>
      </c>
      <c r="D66" s="1">
        <f t="shared" si="5"/>
        <v>2759111068.312808</v>
      </c>
      <c r="E66" s="1">
        <f>E65+E64</f>
        <v>2962403260.1328077</v>
      </c>
    </row>
    <row r="67" spans="1:9" x14ac:dyDescent="0.25">
      <c r="A67" s="1" t="s">
        <v>1</v>
      </c>
      <c r="B67" s="1">
        <f>B54</f>
        <v>96120999.310000002</v>
      </c>
      <c r="C67" s="1">
        <f t="shared" ref="C67:D67" si="6">C54</f>
        <v>107171192.51000001</v>
      </c>
      <c r="D67" s="1">
        <f t="shared" si="6"/>
        <v>123167895.72</v>
      </c>
      <c r="E67" s="12">
        <f>SUM(B67:D67)</f>
        <v>326460087.53999996</v>
      </c>
    </row>
    <row r="68" spans="1:9" x14ac:dyDescent="0.25">
      <c r="A68" s="1" t="s">
        <v>0</v>
      </c>
      <c r="B68" s="1">
        <f t="shared" ref="B68:D68" si="7">B66-B67</f>
        <v>2264670711.642808</v>
      </c>
      <c r="C68" s="1">
        <f t="shared" si="7"/>
        <v>2407288068.9528079</v>
      </c>
      <c r="D68" s="1">
        <f t="shared" si="7"/>
        <v>2635943172.5928082</v>
      </c>
      <c r="E68" s="1">
        <f>E66-E67</f>
        <v>2635943172.5928078</v>
      </c>
    </row>
    <row r="69" spans="1:9" ht="15.75" thickBot="1" x14ac:dyDescent="0.3">
      <c r="A69" s="15"/>
      <c r="B69" s="15"/>
      <c r="C69" s="15"/>
      <c r="D69" s="15"/>
      <c r="E69" s="15"/>
    </row>
    <row r="70" spans="1:9" ht="15.75" thickTop="1" x14ac:dyDescent="0.25">
      <c r="A70" s="4" t="s">
        <v>56</v>
      </c>
    </row>
    <row r="71" spans="1:9" x14ac:dyDescent="0.25">
      <c r="A71" s="1"/>
    </row>
    <row r="73" spans="1:9" x14ac:dyDescent="0.25">
      <c r="A73" s="12" t="s">
        <v>87</v>
      </c>
    </row>
  </sheetData>
  <mergeCells count="12">
    <mergeCell ref="A58:E58"/>
    <mergeCell ref="A59:E59"/>
    <mergeCell ref="A60:E60"/>
    <mergeCell ref="A1:F1"/>
    <mergeCell ref="A8:F8"/>
    <mergeCell ref="A9:F9"/>
    <mergeCell ref="A25:E25"/>
    <mergeCell ref="A26:E26"/>
    <mergeCell ref="A27:E27"/>
    <mergeCell ref="A42:E42"/>
    <mergeCell ref="A43:E43"/>
    <mergeCell ref="A44:E44"/>
  </mergeCells>
  <pageMargins left="0.7" right="0.7" top="0.75" bottom="0.75" header="0.3" footer="0.3"/>
  <pageSetup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opLeftCell="A40" zoomScale="90" zoomScaleNormal="90" workbookViewId="0">
      <selection activeCell="F18" sqref="F18"/>
    </sheetView>
  </sheetViews>
  <sheetFormatPr baseColWidth="10" defaultColWidth="11.5703125" defaultRowHeight="15" customHeight="1" x14ac:dyDescent="0.25"/>
  <cols>
    <col min="1" max="1" width="56.28515625" style="12" customWidth="1"/>
    <col min="2" max="2" width="15.28515625" style="1" customWidth="1"/>
    <col min="3" max="3" width="15.42578125" style="1" customWidth="1"/>
    <col min="4" max="4" width="15.85546875" style="1" customWidth="1"/>
    <col min="5" max="5" width="15.5703125" style="1" customWidth="1"/>
    <col min="6" max="6" width="13.140625" style="1" bestFit="1" customWidth="1"/>
    <col min="7" max="9" width="12.5703125" style="1" bestFit="1" customWidth="1"/>
    <col min="10" max="16384" width="11.5703125" style="1"/>
  </cols>
  <sheetData>
    <row r="1" spans="1:7" ht="15" customHeight="1" x14ac:dyDescent="0.25">
      <c r="A1" s="44" t="s">
        <v>31</v>
      </c>
      <c r="B1" s="44"/>
      <c r="C1" s="44"/>
      <c r="D1" s="44"/>
      <c r="E1" s="44"/>
      <c r="F1" s="44"/>
    </row>
    <row r="2" spans="1:7" s="4" customFormat="1" ht="15" customHeight="1" x14ac:dyDescent="0.25">
      <c r="A2" s="2" t="s">
        <v>30</v>
      </c>
      <c r="B2" s="3" t="s">
        <v>29</v>
      </c>
      <c r="D2" s="5"/>
    </row>
    <row r="3" spans="1:7" s="4" customFormat="1" ht="15" customHeight="1" x14ac:dyDescent="0.25">
      <c r="A3" s="2" t="s">
        <v>28</v>
      </c>
      <c r="B3" s="3" t="s">
        <v>26</v>
      </c>
    </row>
    <row r="4" spans="1:7" s="4" customFormat="1" ht="15" customHeight="1" x14ac:dyDescent="0.25">
      <c r="A4" s="2" t="s">
        <v>27</v>
      </c>
      <c r="B4" s="3" t="s">
        <v>26</v>
      </c>
      <c r="C4" s="6"/>
      <c r="D4" s="6"/>
    </row>
    <row r="5" spans="1:7" s="4" customFormat="1" ht="15" customHeight="1" x14ac:dyDescent="0.25">
      <c r="A5" s="2" t="s">
        <v>25</v>
      </c>
      <c r="B5" s="7" t="s">
        <v>72</v>
      </c>
    </row>
    <row r="6" spans="1:7" s="4" customFormat="1" ht="15" customHeight="1" x14ac:dyDescent="0.25">
      <c r="A6" s="2"/>
      <c r="B6" s="8"/>
    </row>
    <row r="8" spans="1:7" ht="15" customHeight="1" x14ac:dyDescent="0.25">
      <c r="A8" s="45" t="s">
        <v>24</v>
      </c>
      <c r="B8" s="45"/>
      <c r="C8" s="45"/>
      <c r="D8" s="45"/>
      <c r="E8" s="45"/>
      <c r="F8" s="45"/>
    </row>
    <row r="9" spans="1:7" ht="15" customHeight="1" x14ac:dyDescent="0.25">
      <c r="A9" s="45" t="s">
        <v>23</v>
      </c>
      <c r="B9" s="45"/>
      <c r="C9" s="45"/>
      <c r="D9" s="45"/>
      <c r="E9" s="45"/>
      <c r="F9" s="45"/>
    </row>
    <row r="11" spans="1:7" ht="15" customHeight="1" thickBot="1" x14ac:dyDescent="0.3">
      <c r="A11" s="9" t="s">
        <v>53</v>
      </c>
      <c r="B11" s="10" t="s">
        <v>22</v>
      </c>
      <c r="C11" s="10" t="s">
        <v>39</v>
      </c>
      <c r="D11" s="10" t="s">
        <v>38</v>
      </c>
      <c r="E11" s="10" t="s">
        <v>37</v>
      </c>
      <c r="F11" s="10" t="s">
        <v>36</v>
      </c>
    </row>
    <row r="13" spans="1:7" s="12" customFormat="1" ht="15" customHeight="1" x14ac:dyDescent="0.25">
      <c r="A13" s="11" t="s">
        <v>58</v>
      </c>
      <c r="B13" s="12" t="s">
        <v>59</v>
      </c>
      <c r="C13" s="32">
        <v>0</v>
      </c>
      <c r="D13" s="32">
        <v>0</v>
      </c>
      <c r="E13" s="32">
        <v>0</v>
      </c>
      <c r="F13" s="32">
        <f>+SUM(C13:E13)</f>
        <v>0</v>
      </c>
      <c r="G13" s="12" t="s">
        <v>83</v>
      </c>
    </row>
    <row r="14" spans="1:7" s="12" customFormat="1" ht="15" customHeight="1" x14ac:dyDescent="0.25">
      <c r="A14" s="11" t="s">
        <v>60</v>
      </c>
      <c r="B14" s="12" t="s">
        <v>61</v>
      </c>
      <c r="C14" s="32"/>
      <c r="D14" s="32"/>
      <c r="E14" s="32"/>
      <c r="F14" s="32">
        <f>+SUM(C14:E14)</f>
        <v>0</v>
      </c>
    </row>
    <row r="15" spans="1:7" s="12" customFormat="1" ht="15" customHeight="1" x14ac:dyDescent="0.25">
      <c r="A15" s="11" t="s">
        <v>62</v>
      </c>
      <c r="B15" s="12" t="s">
        <v>61</v>
      </c>
      <c r="C15" s="32"/>
      <c r="D15" s="32"/>
      <c r="E15" s="32"/>
      <c r="F15" s="32">
        <f t="shared" ref="F15:F17" si="0">+SUM(C15:E15)</f>
        <v>0</v>
      </c>
    </row>
    <row r="16" spans="1:7" s="12" customFormat="1" ht="15" customHeight="1" x14ac:dyDescent="0.25">
      <c r="A16" s="11" t="s">
        <v>63</v>
      </c>
      <c r="B16" s="12" t="s">
        <v>41</v>
      </c>
      <c r="C16" s="32">
        <v>19</v>
      </c>
      <c r="D16" s="32">
        <v>19</v>
      </c>
      <c r="E16" s="33">
        <v>19</v>
      </c>
      <c r="F16" s="32">
        <v>19</v>
      </c>
      <c r="G16" s="11"/>
    </row>
    <row r="17" spans="1:6" s="12" customFormat="1" ht="15" customHeight="1" x14ac:dyDescent="0.25">
      <c r="A17" s="11" t="s">
        <v>64</v>
      </c>
      <c r="B17" s="12" t="s">
        <v>21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s="12" customFormat="1" ht="15" customHeight="1" x14ac:dyDescent="0.25">
      <c r="A18" s="11" t="s">
        <v>80</v>
      </c>
      <c r="B18" s="12" t="s">
        <v>81</v>
      </c>
      <c r="C18" s="32">
        <v>129</v>
      </c>
      <c r="D18" s="32">
        <v>128</v>
      </c>
      <c r="E18" s="32">
        <v>127</v>
      </c>
      <c r="F18" s="32">
        <v>129</v>
      </c>
    </row>
    <row r="19" spans="1:6" s="12" customFormat="1" ht="15" customHeight="1" x14ac:dyDescent="0.25">
      <c r="A19" s="11"/>
    </row>
    <row r="20" spans="1:6" s="12" customFormat="1" ht="15" customHeight="1" x14ac:dyDescent="0.25">
      <c r="A20" s="11"/>
    </row>
    <row r="21" spans="1:6" ht="15" customHeight="1" thickBot="1" x14ac:dyDescent="0.3">
      <c r="A21" s="14" t="s">
        <v>13</v>
      </c>
      <c r="B21" s="15"/>
      <c r="C21" s="15"/>
      <c r="D21" s="15"/>
      <c r="E21" s="15"/>
      <c r="F21" s="15"/>
    </row>
    <row r="22" spans="1:6" ht="15" customHeight="1" thickTop="1" x14ac:dyDescent="0.25">
      <c r="A22" s="47" t="s">
        <v>67</v>
      </c>
      <c r="B22" s="47"/>
      <c r="C22" s="47"/>
      <c r="D22" s="47"/>
      <c r="E22" s="47"/>
      <c r="F22" s="47"/>
    </row>
    <row r="23" spans="1:6" ht="15" customHeight="1" x14ac:dyDescent="0.25">
      <c r="A23" s="12" t="s">
        <v>82</v>
      </c>
    </row>
    <row r="25" spans="1:6" ht="15" customHeight="1" x14ac:dyDescent="0.25">
      <c r="A25" s="46" t="s">
        <v>20</v>
      </c>
      <c r="B25" s="46"/>
      <c r="C25" s="46"/>
      <c r="D25" s="46"/>
      <c r="E25" s="46"/>
    </row>
    <row r="26" spans="1:6" ht="15" customHeight="1" x14ac:dyDescent="0.25">
      <c r="A26" s="44" t="s">
        <v>18</v>
      </c>
      <c r="B26" s="44"/>
      <c r="C26" s="44"/>
      <c r="D26" s="44"/>
      <c r="E26" s="44"/>
    </row>
    <row r="27" spans="1:6" ht="15" customHeight="1" x14ac:dyDescent="0.25">
      <c r="A27" s="44" t="s">
        <v>10</v>
      </c>
      <c r="B27" s="44"/>
      <c r="C27" s="44"/>
      <c r="D27" s="44"/>
      <c r="E27" s="44"/>
    </row>
    <row r="29" spans="1:6" ht="15" customHeight="1" thickBot="1" x14ac:dyDescent="0.3">
      <c r="A29" s="9" t="s">
        <v>53</v>
      </c>
      <c r="B29" s="10" t="s">
        <v>39</v>
      </c>
      <c r="C29" s="10" t="s">
        <v>38</v>
      </c>
      <c r="D29" s="10" t="s">
        <v>37</v>
      </c>
      <c r="E29" s="10" t="s">
        <v>40</v>
      </c>
    </row>
    <row r="31" spans="1:6" ht="15" customHeight="1" x14ac:dyDescent="0.25">
      <c r="A31" s="17" t="s">
        <v>58</v>
      </c>
      <c r="B31" s="34">
        <v>0</v>
      </c>
      <c r="C31" s="34">
        <v>0</v>
      </c>
      <c r="D31" s="34">
        <v>0</v>
      </c>
      <c r="E31" s="34">
        <f>SUM(B31:D31)</f>
        <v>0</v>
      </c>
    </row>
    <row r="32" spans="1:6" ht="15" customHeight="1" x14ac:dyDescent="0.25">
      <c r="A32" s="17" t="s">
        <v>60</v>
      </c>
      <c r="B32" s="34">
        <v>0</v>
      </c>
      <c r="C32" s="34">
        <v>8000000</v>
      </c>
      <c r="D32" s="34">
        <v>67710066.530000001</v>
      </c>
      <c r="E32" s="34">
        <f>SUM(B32:D32)</f>
        <v>75710066.530000001</v>
      </c>
    </row>
    <row r="33" spans="1:6" ht="15" customHeight="1" x14ac:dyDescent="0.25">
      <c r="A33" s="17" t="s">
        <v>62</v>
      </c>
      <c r="B33" s="34">
        <v>0</v>
      </c>
      <c r="C33" s="34">
        <v>30000000</v>
      </c>
      <c r="D33" s="34">
        <v>30000000</v>
      </c>
      <c r="E33" s="34">
        <f>SUM(B33:D33)</f>
        <v>60000000</v>
      </c>
    </row>
    <row r="34" spans="1:6" ht="15" customHeight="1" x14ac:dyDescent="0.25">
      <c r="A34" s="17" t="s">
        <v>63</v>
      </c>
      <c r="B34" s="34">
        <v>97709472.560000002</v>
      </c>
      <c r="C34" s="34">
        <v>48036893.609999999</v>
      </c>
      <c r="D34" s="34">
        <v>74296159.859999999</v>
      </c>
      <c r="E34" s="34">
        <f>SUM(B34:D34)</f>
        <v>220042526.03000003</v>
      </c>
    </row>
    <row r="35" spans="1:6" ht="15" customHeight="1" x14ac:dyDescent="0.25">
      <c r="A35" s="17" t="s">
        <v>64</v>
      </c>
      <c r="B35" s="34">
        <v>0</v>
      </c>
      <c r="C35" s="34">
        <v>0</v>
      </c>
      <c r="D35" s="34">
        <v>0</v>
      </c>
      <c r="E35" s="34">
        <f>SUM(B35:D35)</f>
        <v>0</v>
      </c>
    </row>
    <row r="36" spans="1:6" ht="15" customHeight="1" x14ac:dyDescent="0.25">
      <c r="A36" s="42" t="s">
        <v>84</v>
      </c>
      <c r="B36" s="34">
        <v>19850000</v>
      </c>
      <c r="C36" s="34">
        <v>20200000</v>
      </c>
      <c r="D36" s="34">
        <v>19750000</v>
      </c>
      <c r="E36" s="34">
        <f t="shared" ref="E36:E37" si="1">SUM(B36:D36)</f>
        <v>59800000</v>
      </c>
    </row>
    <row r="37" spans="1:6" ht="15" customHeight="1" x14ac:dyDescent="0.25">
      <c r="A37" s="43" t="s">
        <v>85</v>
      </c>
      <c r="B37" s="34">
        <v>21821630.549999997</v>
      </c>
      <c r="C37" s="34">
        <v>12194269.050000003</v>
      </c>
      <c r="D37" s="34">
        <v>21835112.149999999</v>
      </c>
      <c r="E37" s="34">
        <f t="shared" si="1"/>
        <v>55851011.75</v>
      </c>
    </row>
    <row r="38" spans="1:6" ht="15" customHeight="1" thickBot="1" x14ac:dyDescent="0.3">
      <c r="A38" s="14" t="s">
        <v>13</v>
      </c>
      <c r="B38" s="35">
        <f>SUM(B31:B37)</f>
        <v>139381103.11000001</v>
      </c>
      <c r="C38" s="35">
        <f t="shared" ref="C38:E38" si="2">SUM(C31:C37)</f>
        <v>118431162.66</v>
      </c>
      <c r="D38" s="35">
        <f t="shared" si="2"/>
        <v>213591338.53999999</v>
      </c>
      <c r="E38" s="35">
        <f t="shared" si="2"/>
        <v>471403604.31000006</v>
      </c>
    </row>
    <row r="39" spans="1:6" ht="15" customHeight="1" thickTop="1" x14ac:dyDescent="0.25">
      <c r="A39" s="16" t="s">
        <v>52</v>
      </c>
    </row>
    <row r="42" spans="1:6" ht="15" customHeight="1" x14ac:dyDescent="0.25">
      <c r="A42" s="44" t="s">
        <v>19</v>
      </c>
      <c r="B42" s="44"/>
      <c r="C42" s="44"/>
      <c r="D42" s="44"/>
      <c r="E42" s="44"/>
      <c r="F42" s="28"/>
    </row>
    <row r="43" spans="1:6" ht="15" customHeight="1" x14ac:dyDescent="0.25">
      <c r="A43" s="44" t="s">
        <v>18</v>
      </c>
      <c r="B43" s="44"/>
      <c r="C43" s="44"/>
      <c r="D43" s="44"/>
      <c r="E43" s="44"/>
    </row>
    <row r="44" spans="1:6" ht="15" customHeight="1" x14ac:dyDescent="0.25">
      <c r="A44" s="44" t="s">
        <v>10</v>
      </c>
      <c r="B44" s="44"/>
      <c r="C44" s="44"/>
      <c r="D44" s="44"/>
      <c r="E44" s="44"/>
    </row>
    <row r="46" spans="1:6" ht="15" customHeight="1" thickBot="1" x14ac:dyDescent="0.3">
      <c r="A46" s="9" t="s">
        <v>9</v>
      </c>
      <c r="B46" s="10" t="s">
        <v>39</v>
      </c>
      <c r="C46" s="10" t="s">
        <v>38</v>
      </c>
      <c r="D46" s="10" t="s">
        <v>37</v>
      </c>
      <c r="E46" s="10" t="s">
        <v>36</v>
      </c>
    </row>
    <row r="48" spans="1:6" ht="15" customHeight="1" x14ac:dyDescent="0.25">
      <c r="A48" s="12" t="s">
        <v>17</v>
      </c>
      <c r="B48" s="34">
        <v>0</v>
      </c>
      <c r="C48" s="34">
        <v>0</v>
      </c>
      <c r="D48" s="34">
        <v>0</v>
      </c>
      <c r="E48" s="34">
        <f>SUM(B48:D48)</f>
        <v>0</v>
      </c>
    </row>
    <row r="49" spans="1:9" ht="15" customHeight="1" x14ac:dyDescent="0.25">
      <c r="A49" s="12" t="s">
        <v>16</v>
      </c>
      <c r="B49" s="34">
        <v>116178156.51000001</v>
      </c>
      <c r="C49" s="34">
        <v>59732603.620000005</v>
      </c>
      <c r="D49" s="34">
        <v>96186124.219999999</v>
      </c>
      <c r="E49" s="34">
        <f>SUM(B49:D49)</f>
        <v>272096884.35000002</v>
      </c>
    </row>
    <row r="50" spans="1:9" ht="15" customHeight="1" x14ac:dyDescent="0.25">
      <c r="A50" s="12" t="s">
        <v>15</v>
      </c>
      <c r="B50" s="34">
        <v>3342946.5999999996</v>
      </c>
      <c r="C50" s="34">
        <v>68223.400000000009</v>
      </c>
      <c r="D50" s="34">
        <v>0</v>
      </c>
      <c r="E50" s="34">
        <f t="shared" ref="E50:E53" si="3">SUM(B50:D50)</f>
        <v>3411169.9999999995</v>
      </c>
    </row>
    <row r="51" spans="1:9" ht="15" customHeight="1" x14ac:dyDescent="0.25">
      <c r="A51" s="12" t="s">
        <v>14</v>
      </c>
      <c r="B51" s="34">
        <v>0</v>
      </c>
      <c r="C51" s="34">
        <v>430335.64</v>
      </c>
      <c r="D51" s="34">
        <v>35655214.32</v>
      </c>
      <c r="E51" s="34">
        <f t="shared" si="3"/>
        <v>36085549.960000001</v>
      </c>
    </row>
    <row r="52" spans="1:9" ht="15" customHeight="1" x14ac:dyDescent="0.25">
      <c r="A52" s="12" t="s">
        <v>69</v>
      </c>
      <c r="B52" s="34">
        <v>19860000</v>
      </c>
      <c r="C52" s="34">
        <v>58200000</v>
      </c>
      <c r="D52" s="34">
        <v>81750000</v>
      </c>
      <c r="E52" s="34">
        <f t="shared" si="3"/>
        <v>159810000</v>
      </c>
    </row>
    <row r="53" spans="1:9" ht="15" customHeight="1" x14ac:dyDescent="0.25">
      <c r="A53" s="12" t="s">
        <v>86</v>
      </c>
      <c r="B53" s="34">
        <v>0</v>
      </c>
      <c r="C53" s="34">
        <v>0</v>
      </c>
      <c r="D53" s="34">
        <v>0</v>
      </c>
      <c r="E53" s="34">
        <f t="shared" si="3"/>
        <v>0</v>
      </c>
    </row>
    <row r="54" spans="1:9" ht="15" customHeight="1" thickBot="1" x14ac:dyDescent="0.3">
      <c r="A54" s="14" t="s">
        <v>13</v>
      </c>
      <c r="B54" s="35">
        <f>SUM(B48:B53)</f>
        <v>139381103.11000001</v>
      </c>
      <c r="C54" s="35">
        <f t="shared" ref="C54:E54" si="4">SUM(C48:C53)</f>
        <v>118431162.66</v>
      </c>
      <c r="D54" s="35">
        <f t="shared" si="4"/>
        <v>213591338.53999999</v>
      </c>
      <c r="E54" s="35">
        <f t="shared" si="4"/>
        <v>471403604.31</v>
      </c>
    </row>
    <row r="55" spans="1:9" ht="15" customHeight="1" thickTop="1" x14ac:dyDescent="0.25">
      <c r="A55" s="18" t="s">
        <v>52</v>
      </c>
    </row>
    <row r="58" spans="1:9" ht="15" customHeight="1" x14ac:dyDescent="0.25">
      <c r="A58" s="44" t="s">
        <v>12</v>
      </c>
      <c r="B58" s="44"/>
      <c r="C58" s="44"/>
      <c r="D58" s="44"/>
      <c r="E58" s="44"/>
    </row>
    <row r="59" spans="1:9" ht="15" customHeight="1" x14ac:dyDescent="0.25">
      <c r="A59" s="44" t="s">
        <v>11</v>
      </c>
      <c r="B59" s="44"/>
      <c r="C59" s="44"/>
      <c r="D59" s="44"/>
      <c r="E59" s="44"/>
    </row>
    <row r="60" spans="1:9" ht="18" customHeight="1" x14ac:dyDescent="0.25">
      <c r="A60" s="44" t="s">
        <v>10</v>
      </c>
      <c r="B60" s="44"/>
      <c r="C60" s="44"/>
      <c r="D60" s="44"/>
      <c r="E60" s="44"/>
    </row>
    <row r="62" spans="1:9" ht="15" customHeight="1" thickBot="1" x14ac:dyDescent="0.3">
      <c r="A62" s="9" t="s">
        <v>9</v>
      </c>
      <c r="B62" s="10" t="s">
        <v>39</v>
      </c>
      <c r="C62" s="10" t="s">
        <v>38</v>
      </c>
      <c r="D62" s="10" t="s">
        <v>37</v>
      </c>
      <c r="E62" s="10" t="s">
        <v>36</v>
      </c>
    </row>
    <row r="64" spans="1:9" ht="15" customHeight="1" x14ac:dyDescent="0.25">
      <c r="A64" s="1" t="s">
        <v>4</v>
      </c>
      <c r="B64" s="34">
        <f>'2T'!E68</f>
        <v>2635943172.5928078</v>
      </c>
      <c r="C64" s="34">
        <f>B68</f>
        <v>2752723574.7228074</v>
      </c>
      <c r="D64" s="34">
        <f>C68</f>
        <v>2887474618.9828076</v>
      </c>
      <c r="E64" s="34">
        <f>B64</f>
        <v>2635943172.5928078</v>
      </c>
      <c r="G64" s="12"/>
      <c r="H64" s="12"/>
      <c r="I64" s="12"/>
    </row>
    <row r="65" spans="1:9" ht="15" customHeight="1" x14ac:dyDescent="0.25">
      <c r="A65" s="1" t="s">
        <v>3</v>
      </c>
      <c r="B65" s="34">
        <v>256161505.24000001</v>
      </c>
      <c r="C65" s="34">
        <v>253182206.91999999</v>
      </c>
      <c r="D65" s="34">
        <v>255084110.03999999</v>
      </c>
      <c r="E65" s="34">
        <f>SUM(B65:D65)</f>
        <v>764427822.19999993</v>
      </c>
      <c r="G65" s="29"/>
      <c r="H65" s="29"/>
      <c r="I65" s="29"/>
    </row>
    <row r="66" spans="1:9" ht="15" customHeight="1" x14ac:dyDescent="0.25">
      <c r="A66" s="1" t="s">
        <v>2</v>
      </c>
      <c r="B66" s="34">
        <f>B64+B65</f>
        <v>2892104677.8328075</v>
      </c>
      <c r="C66" s="34">
        <f t="shared" ref="C66:D66" si="5">C64+C65</f>
        <v>3005905781.6428075</v>
      </c>
      <c r="D66" s="34">
        <f t="shared" si="5"/>
        <v>3142558729.0228076</v>
      </c>
      <c r="E66" s="34">
        <f>E65+E64</f>
        <v>3400370994.7928076</v>
      </c>
    </row>
    <row r="67" spans="1:9" ht="15" customHeight="1" x14ac:dyDescent="0.25">
      <c r="A67" s="1" t="s">
        <v>1</v>
      </c>
      <c r="B67" s="34">
        <f>B54</f>
        <v>139381103.11000001</v>
      </c>
      <c r="C67" s="34">
        <f t="shared" ref="C67:D67" si="6">C54</f>
        <v>118431162.66</v>
      </c>
      <c r="D67" s="34">
        <f t="shared" si="6"/>
        <v>213591338.53999999</v>
      </c>
      <c r="E67" s="34">
        <f>SUM(B67:D67)</f>
        <v>471403604.31</v>
      </c>
    </row>
    <row r="68" spans="1:9" ht="15" customHeight="1" x14ac:dyDescent="0.25">
      <c r="A68" s="1" t="s">
        <v>0</v>
      </c>
      <c r="B68" s="34">
        <f>B66-B67</f>
        <v>2752723574.7228074</v>
      </c>
      <c r="C68" s="34">
        <f t="shared" ref="C68:D68" si="7">C66-C67</f>
        <v>2887474618.9828076</v>
      </c>
      <c r="D68" s="34">
        <f t="shared" si="7"/>
        <v>2928967390.4828076</v>
      </c>
      <c r="E68" s="34">
        <f>E66-E67</f>
        <v>2928967390.4828076</v>
      </c>
    </row>
    <row r="69" spans="1:9" ht="15" customHeight="1" thickBot="1" x14ac:dyDescent="0.3">
      <c r="A69" s="15"/>
      <c r="B69" s="15"/>
      <c r="C69" s="15"/>
      <c r="D69" s="15"/>
      <c r="E69" s="15"/>
    </row>
    <row r="70" spans="1:9" ht="15" customHeight="1" thickTop="1" x14ac:dyDescent="0.25">
      <c r="A70" s="4" t="s">
        <v>56</v>
      </c>
    </row>
    <row r="71" spans="1:9" ht="15" customHeight="1" x14ac:dyDescent="0.25">
      <c r="A71" s="1"/>
    </row>
    <row r="74" spans="1:9" ht="15" customHeight="1" x14ac:dyDescent="0.25">
      <c r="A74" s="12" t="s">
        <v>87</v>
      </c>
    </row>
  </sheetData>
  <mergeCells count="13">
    <mergeCell ref="A59:E59"/>
    <mergeCell ref="A60:E60"/>
    <mergeCell ref="A26:E26"/>
    <mergeCell ref="A27:E27"/>
    <mergeCell ref="A42:E42"/>
    <mergeCell ref="A43:E43"/>
    <mergeCell ref="A44:E44"/>
    <mergeCell ref="A58:E58"/>
    <mergeCell ref="A22:F22"/>
    <mergeCell ref="A1:F1"/>
    <mergeCell ref="A8:F8"/>
    <mergeCell ref="A9:F9"/>
    <mergeCell ref="A25:E25"/>
  </mergeCells>
  <printOptions horizontalCentered="1" verticalCentered="1"/>
  <pageMargins left="0.70866141732283472" right="1.18" top="0.3" bottom="0.2" header="0.31496062992125984" footer="0.31496062992125984"/>
  <pageSetup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opLeftCell="A54" zoomScale="80" zoomScaleNormal="80" workbookViewId="0">
      <selection activeCell="A73" sqref="A73"/>
    </sheetView>
  </sheetViews>
  <sheetFormatPr baseColWidth="10" defaultColWidth="11.5703125" defaultRowHeight="15" x14ac:dyDescent="0.25"/>
  <cols>
    <col min="1" max="1" width="51.140625" style="12" customWidth="1"/>
    <col min="2" max="2" width="15.28515625" style="1" customWidth="1"/>
    <col min="3" max="3" width="22.7109375" style="1" customWidth="1"/>
    <col min="4" max="4" width="15.85546875" style="1" customWidth="1"/>
    <col min="5" max="5" width="15.140625" style="1" bestFit="1" customWidth="1"/>
    <col min="6" max="6" width="11.5703125" style="1"/>
    <col min="7" max="8" width="12.5703125" style="1" bestFit="1" customWidth="1"/>
    <col min="9" max="9" width="14.28515625" style="1" bestFit="1" customWidth="1"/>
    <col min="10" max="16384" width="11.5703125" style="1"/>
  </cols>
  <sheetData>
    <row r="1" spans="1:7" ht="15" customHeight="1" x14ac:dyDescent="0.25">
      <c r="A1" s="44" t="s">
        <v>31</v>
      </c>
      <c r="B1" s="44"/>
      <c r="C1" s="44"/>
      <c r="D1" s="44"/>
      <c r="E1" s="44"/>
      <c r="F1" s="44"/>
    </row>
    <row r="2" spans="1:7" s="4" customFormat="1" ht="15" customHeight="1" x14ac:dyDescent="0.25">
      <c r="A2" s="2" t="s">
        <v>30</v>
      </c>
      <c r="B2" s="3" t="s">
        <v>29</v>
      </c>
      <c r="D2" s="5"/>
    </row>
    <row r="3" spans="1:7" s="4" customFormat="1" ht="15" customHeight="1" x14ac:dyDescent="0.25">
      <c r="A3" s="2" t="s">
        <v>28</v>
      </c>
      <c r="B3" s="3" t="s">
        <v>26</v>
      </c>
    </row>
    <row r="4" spans="1:7" s="4" customFormat="1" ht="15" customHeight="1" x14ac:dyDescent="0.25">
      <c r="A4" s="2" t="s">
        <v>27</v>
      </c>
      <c r="B4" s="3" t="s">
        <v>26</v>
      </c>
      <c r="C4" s="6"/>
      <c r="D4" s="6"/>
    </row>
    <row r="5" spans="1:7" s="4" customFormat="1" ht="15" customHeight="1" x14ac:dyDescent="0.25">
      <c r="A5" s="2" t="s">
        <v>25</v>
      </c>
      <c r="B5" s="7" t="s">
        <v>57</v>
      </c>
    </row>
    <row r="6" spans="1:7" s="4" customFormat="1" ht="15" customHeight="1" x14ac:dyDescent="0.25">
      <c r="A6" s="2"/>
      <c r="B6" s="8"/>
    </row>
    <row r="8" spans="1:7" ht="15" customHeight="1" x14ac:dyDescent="0.25">
      <c r="A8" s="45" t="s">
        <v>24</v>
      </c>
      <c r="B8" s="45"/>
      <c r="C8" s="45"/>
      <c r="D8" s="45"/>
      <c r="E8" s="45"/>
      <c r="F8" s="45"/>
    </row>
    <row r="9" spans="1:7" ht="15" customHeight="1" x14ac:dyDescent="0.25">
      <c r="A9" s="45" t="s">
        <v>23</v>
      </c>
      <c r="B9" s="45"/>
      <c r="C9" s="45"/>
      <c r="D9" s="45"/>
      <c r="E9" s="45"/>
      <c r="F9" s="45"/>
    </row>
    <row r="11" spans="1:7" ht="15" customHeight="1" thickBot="1" x14ac:dyDescent="0.3">
      <c r="A11" s="9" t="s">
        <v>53</v>
      </c>
      <c r="B11" s="10" t="s">
        <v>22</v>
      </c>
      <c r="C11" s="10" t="s">
        <v>45</v>
      </c>
      <c r="D11" s="10" t="s">
        <v>44</v>
      </c>
      <c r="E11" s="10" t="s">
        <v>43</v>
      </c>
      <c r="F11" s="10" t="s">
        <v>42</v>
      </c>
    </row>
    <row r="13" spans="1:7" s="12" customFormat="1" ht="15" customHeight="1" x14ac:dyDescent="0.25">
      <c r="A13" s="11" t="s">
        <v>58</v>
      </c>
      <c r="B13" s="12" t="s">
        <v>59</v>
      </c>
      <c r="C13" s="32">
        <v>5</v>
      </c>
      <c r="D13" s="32">
        <v>5</v>
      </c>
      <c r="E13" s="32">
        <v>6</v>
      </c>
      <c r="F13" s="32">
        <f t="shared" ref="F13:F17" si="0">SUM(C13:E13)</f>
        <v>16</v>
      </c>
      <c r="G13" s="12" t="s">
        <v>83</v>
      </c>
    </row>
    <row r="14" spans="1:7" s="12" customFormat="1" ht="15" customHeight="1" x14ac:dyDescent="0.25">
      <c r="A14" s="11" t="s">
        <v>60</v>
      </c>
      <c r="B14" s="12" t="s">
        <v>61</v>
      </c>
      <c r="C14" s="32">
        <v>7</v>
      </c>
      <c r="D14" s="32">
        <v>7</v>
      </c>
      <c r="E14" s="32">
        <v>7</v>
      </c>
      <c r="F14" s="32">
        <f t="shared" si="0"/>
        <v>21</v>
      </c>
    </row>
    <row r="15" spans="1:7" s="12" customFormat="1" ht="15" customHeight="1" x14ac:dyDescent="0.25">
      <c r="A15" s="11" t="s">
        <v>62</v>
      </c>
      <c r="B15" s="12" t="s">
        <v>61</v>
      </c>
      <c r="C15" s="32">
        <v>4</v>
      </c>
      <c r="D15" s="32">
        <v>4</v>
      </c>
      <c r="E15" s="32">
        <v>1</v>
      </c>
      <c r="F15" s="32">
        <f t="shared" si="0"/>
        <v>9</v>
      </c>
      <c r="G15" s="30"/>
    </row>
    <row r="16" spans="1:7" s="12" customFormat="1" ht="15" customHeight="1" x14ac:dyDescent="0.25">
      <c r="A16" s="11" t="s">
        <v>63</v>
      </c>
      <c r="B16" s="12" t="s">
        <v>41</v>
      </c>
      <c r="C16" s="32">
        <v>19</v>
      </c>
      <c r="D16" s="32">
        <v>19</v>
      </c>
      <c r="E16" s="33">
        <v>19</v>
      </c>
      <c r="F16" s="32">
        <v>19</v>
      </c>
      <c r="G16" s="30"/>
    </row>
    <row r="17" spans="1:7" s="12" customFormat="1" x14ac:dyDescent="0.25">
      <c r="A17" s="11" t="s">
        <v>64</v>
      </c>
      <c r="B17" s="12" t="s">
        <v>21</v>
      </c>
      <c r="C17" s="32">
        <v>0</v>
      </c>
      <c r="D17" s="32">
        <v>0</v>
      </c>
      <c r="E17" s="32">
        <v>0</v>
      </c>
      <c r="F17" s="32">
        <f t="shared" si="0"/>
        <v>0</v>
      </c>
      <c r="G17" s="12" t="s">
        <v>88</v>
      </c>
    </row>
    <row r="18" spans="1:7" s="12" customFormat="1" x14ac:dyDescent="0.25">
      <c r="A18" s="11" t="s">
        <v>80</v>
      </c>
      <c r="B18" s="12" t="s">
        <v>81</v>
      </c>
      <c r="C18" s="32">
        <v>127</v>
      </c>
      <c r="D18" s="32">
        <v>127</v>
      </c>
      <c r="E18" s="32">
        <v>130</v>
      </c>
      <c r="F18" s="32">
        <v>130</v>
      </c>
    </row>
    <row r="19" spans="1:7" s="12" customFormat="1" x14ac:dyDescent="0.25">
      <c r="A19" s="11"/>
      <c r="C19" s="32"/>
      <c r="D19" s="32"/>
      <c r="E19" s="32"/>
      <c r="F19" s="32"/>
    </row>
    <row r="20" spans="1:7" s="12" customFormat="1" x14ac:dyDescent="0.25">
      <c r="A20" s="11"/>
    </row>
    <row r="21" spans="1:7" ht="15.75" thickBot="1" x14ac:dyDescent="0.3">
      <c r="A21" s="14" t="s">
        <v>13</v>
      </c>
      <c r="B21" s="15"/>
      <c r="C21" s="15"/>
      <c r="D21" s="15"/>
      <c r="E21" s="15"/>
      <c r="F21" s="15"/>
    </row>
    <row r="22" spans="1:7" ht="15.75" thickTop="1" x14ac:dyDescent="0.25">
      <c r="A22" s="47" t="s">
        <v>67</v>
      </c>
      <c r="B22" s="47"/>
      <c r="C22" s="47"/>
      <c r="D22" s="47"/>
      <c r="E22" s="47"/>
      <c r="F22" s="47"/>
    </row>
    <row r="23" spans="1:7" x14ac:dyDescent="0.25">
      <c r="A23" s="12" t="s">
        <v>89</v>
      </c>
    </row>
    <row r="24" spans="1:7" x14ac:dyDescent="0.25">
      <c r="A24" s="12" t="s">
        <v>90</v>
      </c>
    </row>
    <row r="25" spans="1:7" x14ac:dyDescent="0.25">
      <c r="A25" s="46" t="s">
        <v>20</v>
      </c>
      <c r="B25" s="46"/>
      <c r="C25" s="46"/>
      <c r="D25" s="46"/>
      <c r="E25" s="46"/>
    </row>
    <row r="26" spans="1:7" x14ac:dyDescent="0.25">
      <c r="A26" s="44" t="s">
        <v>18</v>
      </c>
      <c r="B26" s="44"/>
      <c r="C26" s="44"/>
      <c r="D26" s="44"/>
      <c r="E26" s="44"/>
    </row>
    <row r="27" spans="1:7" x14ac:dyDescent="0.25">
      <c r="A27" s="44" t="s">
        <v>10</v>
      </c>
      <c r="B27" s="44"/>
      <c r="C27" s="44"/>
      <c r="D27" s="44"/>
      <c r="E27" s="44"/>
    </row>
    <row r="29" spans="1:7" ht="15.75" thickBot="1" x14ac:dyDescent="0.3">
      <c r="A29" s="9" t="s">
        <v>53</v>
      </c>
      <c r="B29" s="10" t="s">
        <v>45</v>
      </c>
      <c r="C29" s="10" t="s">
        <v>44</v>
      </c>
      <c r="D29" s="10" t="s">
        <v>43</v>
      </c>
      <c r="E29" s="10" t="s">
        <v>42</v>
      </c>
    </row>
    <row r="31" spans="1:7" x14ac:dyDescent="0.25">
      <c r="A31" s="17" t="s">
        <v>58</v>
      </c>
      <c r="B31" s="34">
        <v>0</v>
      </c>
      <c r="C31" s="34">
        <v>108000000</v>
      </c>
      <c r="D31" s="34">
        <v>36000000</v>
      </c>
      <c r="E31" s="34">
        <f>SUM(B31:D31)</f>
        <v>144000000</v>
      </c>
    </row>
    <row r="32" spans="1:7" x14ac:dyDescent="0.25">
      <c r="A32" s="17" t="s">
        <v>60</v>
      </c>
      <c r="B32" s="34">
        <v>64727478.200000003</v>
      </c>
      <c r="C32" s="34">
        <v>27000000</v>
      </c>
      <c r="D32" s="34">
        <v>142000000</v>
      </c>
      <c r="E32" s="34">
        <f>SUM(B32:D32)</f>
        <v>233727478.19999999</v>
      </c>
    </row>
    <row r="33" spans="1:5" x14ac:dyDescent="0.25">
      <c r="A33" s="17" t="s">
        <v>62</v>
      </c>
      <c r="B33" s="34">
        <v>60000000</v>
      </c>
      <c r="C33" s="34">
        <v>30000000</v>
      </c>
      <c r="D33" s="34">
        <v>30000000</v>
      </c>
      <c r="E33" s="34">
        <f>SUM(B33:D33)</f>
        <v>120000000</v>
      </c>
    </row>
    <row r="34" spans="1:5" x14ac:dyDescent="0.25">
      <c r="A34" s="17" t="s">
        <v>63</v>
      </c>
      <c r="B34" s="34">
        <v>81939447.239999995</v>
      </c>
      <c r="C34" s="34">
        <v>18321109.859999999</v>
      </c>
      <c r="D34" s="34">
        <v>110413271.62</v>
      </c>
      <c r="E34" s="34">
        <f>SUM(B34:D34)</f>
        <v>210673828.72</v>
      </c>
    </row>
    <row r="35" spans="1:5" x14ac:dyDescent="0.25">
      <c r="A35" s="17" t="s">
        <v>64</v>
      </c>
      <c r="B35" s="34">
        <v>0</v>
      </c>
      <c r="C35" s="34">
        <v>0</v>
      </c>
      <c r="D35" s="34">
        <v>0</v>
      </c>
      <c r="E35" s="34">
        <f>SUM(B35:D35)</f>
        <v>0</v>
      </c>
    </row>
    <row r="36" spans="1:5" x14ac:dyDescent="0.25">
      <c r="A36" s="12" t="s">
        <v>66</v>
      </c>
      <c r="B36" s="34">
        <v>20050000</v>
      </c>
      <c r="C36" s="34">
        <v>19850000</v>
      </c>
      <c r="D36" s="34">
        <v>188555791.59999999</v>
      </c>
      <c r="E36" s="34">
        <f t="shared" ref="E36:E37" si="1">SUM(B36:D36)</f>
        <v>228455791.59999999</v>
      </c>
    </row>
    <row r="37" spans="1:5" x14ac:dyDescent="0.25">
      <c r="A37" s="12" t="s">
        <v>68</v>
      </c>
      <c r="B37" s="34">
        <v>25154006.950000003</v>
      </c>
      <c r="C37" s="34">
        <v>86669280.359999985</v>
      </c>
      <c r="D37" s="34">
        <v>261586696.38999999</v>
      </c>
      <c r="E37" s="34">
        <f t="shared" si="1"/>
        <v>373409983.69999999</v>
      </c>
    </row>
    <row r="38" spans="1:5" ht="15.75" thickBot="1" x14ac:dyDescent="0.3">
      <c r="A38" s="14" t="s">
        <v>13</v>
      </c>
      <c r="B38" s="35">
        <f>SUM(B31:B37)</f>
        <v>251870932.38999999</v>
      </c>
      <c r="C38" s="35">
        <f t="shared" ref="C38:E38" si="2">SUM(C31:C37)</f>
        <v>289840390.22000003</v>
      </c>
      <c r="D38" s="35">
        <f t="shared" si="2"/>
        <v>768555759.61000001</v>
      </c>
      <c r="E38" s="35">
        <f t="shared" si="2"/>
        <v>1310267082.22</v>
      </c>
    </row>
    <row r="39" spans="1:5" ht="15.75" thickTop="1" x14ac:dyDescent="0.25">
      <c r="A39" s="16" t="s">
        <v>52</v>
      </c>
    </row>
    <row r="42" spans="1:5" x14ac:dyDescent="0.25">
      <c r="A42" s="44" t="s">
        <v>19</v>
      </c>
      <c r="B42" s="44"/>
      <c r="C42" s="44"/>
      <c r="D42" s="44"/>
      <c r="E42" s="44"/>
    </row>
    <row r="43" spans="1:5" x14ac:dyDescent="0.25">
      <c r="A43" s="44" t="s">
        <v>18</v>
      </c>
      <c r="B43" s="44"/>
      <c r="C43" s="44"/>
      <c r="D43" s="44"/>
      <c r="E43" s="44"/>
    </row>
    <row r="44" spans="1:5" x14ac:dyDescent="0.25">
      <c r="A44" s="44" t="s">
        <v>10</v>
      </c>
      <c r="B44" s="44"/>
      <c r="C44" s="44"/>
      <c r="D44" s="44"/>
      <c r="E44" s="44"/>
    </row>
    <row r="46" spans="1:5" ht="15.75" thickBot="1" x14ac:dyDescent="0.3">
      <c r="A46" s="9" t="s">
        <v>9</v>
      </c>
      <c r="B46" s="10" t="s">
        <v>45</v>
      </c>
      <c r="C46" s="10" t="s">
        <v>44</v>
      </c>
      <c r="D46" s="10" t="s">
        <v>43</v>
      </c>
      <c r="E46" s="10" t="s">
        <v>42</v>
      </c>
    </row>
    <row r="48" spans="1:5" x14ac:dyDescent="0.25">
      <c r="A48" s="12" t="s">
        <v>17</v>
      </c>
      <c r="B48" s="34">
        <v>0</v>
      </c>
      <c r="C48" s="34">
        <v>0</v>
      </c>
      <c r="D48" s="34">
        <v>0</v>
      </c>
      <c r="E48" s="34">
        <f t="shared" ref="E48:E53" si="3">SUM(B48:D48)</f>
        <v>0</v>
      </c>
    </row>
    <row r="49" spans="1:7" x14ac:dyDescent="0.25">
      <c r="A49" s="12" t="s">
        <v>16</v>
      </c>
      <c r="B49" s="34">
        <v>102858614.41999999</v>
      </c>
      <c r="C49" s="34">
        <v>97012722.399999991</v>
      </c>
      <c r="D49" s="34">
        <v>247523310.40000001</v>
      </c>
      <c r="E49" s="34">
        <f t="shared" si="3"/>
        <v>447394647.22000003</v>
      </c>
    </row>
    <row r="50" spans="1:7" x14ac:dyDescent="0.25">
      <c r="A50" s="12" t="s">
        <v>15</v>
      </c>
      <c r="B50" s="34">
        <v>970533.1</v>
      </c>
      <c r="C50" s="34">
        <v>290156.45999999996</v>
      </c>
      <c r="D50" s="34">
        <v>321965.66000000003</v>
      </c>
      <c r="E50" s="34">
        <f t="shared" si="3"/>
        <v>1582655.2200000002</v>
      </c>
      <c r="G50" s="28"/>
    </row>
    <row r="51" spans="1:7" x14ac:dyDescent="0.25">
      <c r="A51" s="12" t="s">
        <v>14</v>
      </c>
      <c r="B51" s="34">
        <v>3991784.87</v>
      </c>
      <c r="C51" s="34">
        <v>7687511.3600000003</v>
      </c>
      <c r="D51" s="34">
        <v>44154691.949999996</v>
      </c>
      <c r="E51" s="34">
        <f t="shared" si="3"/>
        <v>55833988.179999992</v>
      </c>
    </row>
    <row r="52" spans="1:7" x14ac:dyDescent="0.25">
      <c r="A52" s="12" t="s">
        <v>69</v>
      </c>
      <c r="B52" s="34">
        <v>144050000</v>
      </c>
      <c r="C52" s="34">
        <v>184850000</v>
      </c>
      <c r="D52" s="34">
        <v>476555791.60000002</v>
      </c>
      <c r="E52" s="34">
        <f t="shared" si="3"/>
        <v>805455791.60000002</v>
      </c>
    </row>
    <row r="53" spans="1:7" x14ac:dyDescent="0.25">
      <c r="A53" s="12" t="s">
        <v>86</v>
      </c>
      <c r="B53" s="34">
        <v>0</v>
      </c>
      <c r="C53" s="34">
        <v>0</v>
      </c>
      <c r="D53" s="34">
        <v>0</v>
      </c>
      <c r="E53" s="34">
        <f t="shared" si="3"/>
        <v>0</v>
      </c>
    </row>
    <row r="54" spans="1:7" ht="15.75" thickBot="1" x14ac:dyDescent="0.3">
      <c r="A54" s="14" t="s">
        <v>13</v>
      </c>
      <c r="B54" s="35">
        <f>SUM(B48:B53)</f>
        <v>251870932.38999999</v>
      </c>
      <c r="C54" s="35">
        <f t="shared" ref="C54:E54" si="4">SUM(C48:C53)</f>
        <v>289840390.21999997</v>
      </c>
      <c r="D54" s="35">
        <f t="shared" si="4"/>
        <v>768555759.61000001</v>
      </c>
      <c r="E54" s="35">
        <f t="shared" si="4"/>
        <v>1310267082.22</v>
      </c>
      <c r="F54" s="28"/>
    </row>
    <row r="55" spans="1:7" ht="15.75" thickTop="1" x14ac:dyDescent="0.25">
      <c r="A55" s="16" t="s">
        <v>52</v>
      </c>
    </row>
    <row r="58" spans="1:7" x14ac:dyDescent="0.25">
      <c r="A58" s="44" t="s">
        <v>12</v>
      </c>
      <c r="B58" s="44"/>
      <c r="C58" s="44"/>
      <c r="D58" s="44"/>
      <c r="E58" s="44"/>
    </row>
    <row r="59" spans="1:7" x14ac:dyDescent="0.25">
      <c r="A59" s="44" t="s">
        <v>11</v>
      </c>
      <c r="B59" s="44"/>
      <c r="C59" s="44"/>
      <c r="D59" s="44"/>
      <c r="E59" s="44"/>
    </row>
    <row r="60" spans="1:7" x14ac:dyDescent="0.25">
      <c r="A60" s="44" t="s">
        <v>10</v>
      </c>
      <c r="B60" s="44"/>
      <c r="C60" s="44"/>
      <c r="D60" s="44"/>
      <c r="E60" s="44"/>
    </row>
    <row r="62" spans="1:7" ht="15.75" thickBot="1" x14ac:dyDescent="0.3">
      <c r="A62" s="9" t="s">
        <v>9</v>
      </c>
      <c r="B62" s="10" t="s">
        <v>45</v>
      </c>
      <c r="C62" s="10" t="s">
        <v>44</v>
      </c>
      <c r="D62" s="10" t="s">
        <v>43</v>
      </c>
      <c r="E62" s="10" t="s">
        <v>42</v>
      </c>
    </row>
    <row r="64" spans="1:7" x14ac:dyDescent="0.25">
      <c r="A64" s="1" t="s">
        <v>4</v>
      </c>
      <c r="B64" s="34">
        <f>'3T'!E68</f>
        <v>2928967390.4828076</v>
      </c>
      <c r="C64" s="34">
        <f>B68</f>
        <v>3817859695.9528079</v>
      </c>
      <c r="D64" s="34">
        <f>C68</f>
        <v>4718052121.4028082</v>
      </c>
      <c r="E64" s="34">
        <f>B64</f>
        <v>2928967390.4828076</v>
      </c>
    </row>
    <row r="65" spans="1:9" x14ac:dyDescent="0.25">
      <c r="A65" s="1" t="s">
        <v>3</v>
      </c>
      <c r="B65" s="34">
        <v>1140763237.8599999</v>
      </c>
      <c r="C65" s="34">
        <v>1190032815.6700001</v>
      </c>
      <c r="D65" s="34">
        <v>383313009.19999999</v>
      </c>
      <c r="E65" s="34">
        <f>SUM(B65:D65)</f>
        <v>2714109062.7299995</v>
      </c>
      <c r="G65" s="29"/>
      <c r="H65" s="29"/>
      <c r="I65" s="29"/>
    </row>
    <row r="66" spans="1:9" x14ac:dyDescent="0.25">
      <c r="A66" s="1" t="s">
        <v>2</v>
      </c>
      <c r="B66" s="34">
        <f t="shared" ref="B66:D66" si="5">B65+B64</f>
        <v>4069730628.3428078</v>
      </c>
      <c r="C66" s="34">
        <f t="shared" si="5"/>
        <v>5007892511.6228085</v>
      </c>
      <c r="D66" s="34">
        <f t="shared" si="5"/>
        <v>5101365130.602808</v>
      </c>
      <c r="E66" s="34">
        <f>E65+E64</f>
        <v>5643076453.2128067</v>
      </c>
    </row>
    <row r="67" spans="1:9" x14ac:dyDescent="0.25">
      <c r="A67" s="1" t="s">
        <v>1</v>
      </c>
      <c r="B67" s="34">
        <f>B54</f>
        <v>251870932.38999999</v>
      </c>
      <c r="C67" s="34">
        <f t="shared" ref="C67:D67" si="6">C54</f>
        <v>289840390.21999997</v>
      </c>
      <c r="D67" s="34">
        <f t="shared" si="6"/>
        <v>768555759.61000001</v>
      </c>
      <c r="E67" s="32">
        <f>SUM(B67:D67)</f>
        <v>1310267082.2199998</v>
      </c>
    </row>
    <row r="68" spans="1:9" x14ac:dyDescent="0.25">
      <c r="A68" s="1" t="s">
        <v>0</v>
      </c>
      <c r="B68" s="34">
        <f t="shared" ref="B68:D68" si="7">B66-B67</f>
        <v>3817859695.9528079</v>
      </c>
      <c r="C68" s="34">
        <f t="shared" si="7"/>
        <v>4718052121.4028082</v>
      </c>
      <c r="D68" s="34">
        <f t="shared" si="7"/>
        <v>4332809370.9928083</v>
      </c>
      <c r="E68" s="34">
        <f>E66-E67</f>
        <v>4332809370.9928074</v>
      </c>
    </row>
    <row r="69" spans="1:9" ht="15.75" thickBot="1" x14ac:dyDescent="0.3">
      <c r="A69" s="15"/>
      <c r="B69" s="35"/>
      <c r="C69" s="35"/>
      <c r="D69" s="35"/>
      <c r="E69" s="35"/>
    </row>
    <row r="70" spans="1:9" ht="15.75" thickTop="1" x14ac:dyDescent="0.25">
      <c r="A70" s="4" t="s">
        <v>56</v>
      </c>
    </row>
    <row r="71" spans="1:9" x14ac:dyDescent="0.25">
      <c r="A71" s="1"/>
    </row>
    <row r="73" spans="1:9" x14ac:dyDescent="0.25">
      <c r="A73" s="12" t="s">
        <v>91</v>
      </c>
    </row>
  </sheetData>
  <mergeCells count="13">
    <mergeCell ref="A58:E58"/>
    <mergeCell ref="A59:E59"/>
    <mergeCell ref="A60:E60"/>
    <mergeCell ref="A1:F1"/>
    <mergeCell ref="A8:F8"/>
    <mergeCell ref="A9:F9"/>
    <mergeCell ref="A25:E25"/>
    <mergeCell ref="A26:E26"/>
    <mergeCell ref="A27:E27"/>
    <mergeCell ref="A42:E42"/>
    <mergeCell ref="A43:E43"/>
    <mergeCell ref="A44:E44"/>
    <mergeCell ref="A22:F22"/>
  </mergeCells>
  <pageMargins left="0.7" right="0.7" top="0.75" bottom="0.75" header="0.3" footer="0.3"/>
  <pageSetup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1" workbookViewId="0">
      <selection activeCell="A36" sqref="A36:A37"/>
    </sheetView>
  </sheetViews>
  <sheetFormatPr baseColWidth="10" defaultColWidth="11.5703125" defaultRowHeight="15" x14ac:dyDescent="0.25"/>
  <cols>
    <col min="1" max="1" width="51.140625" style="12" customWidth="1"/>
    <col min="2" max="2" width="15.28515625" style="1" customWidth="1"/>
    <col min="3" max="3" width="15.140625" style="1" bestFit="1" customWidth="1"/>
    <col min="4" max="4" width="15.85546875" style="1" customWidth="1"/>
    <col min="5" max="6" width="15.140625" style="1" bestFit="1" customWidth="1"/>
    <col min="7" max="16384" width="11.5703125" style="1"/>
  </cols>
  <sheetData>
    <row r="1" spans="1:6" ht="15" customHeight="1" x14ac:dyDescent="0.25">
      <c r="A1" s="44" t="s">
        <v>31</v>
      </c>
      <c r="B1" s="44"/>
      <c r="C1" s="44"/>
      <c r="D1" s="44"/>
      <c r="E1" s="44"/>
    </row>
    <row r="2" spans="1:6" s="4" customFormat="1" ht="15" customHeight="1" x14ac:dyDescent="0.25">
      <c r="A2" s="2" t="s">
        <v>30</v>
      </c>
      <c r="B2" s="3" t="s">
        <v>29</v>
      </c>
      <c r="D2" s="5"/>
    </row>
    <row r="3" spans="1:6" s="4" customFormat="1" ht="15" customHeight="1" x14ac:dyDescent="0.25">
      <c r="A3" s="2" t="s">
        <v>28</v>
      </c>
      <c r="B3" s="3" t="s">
        <v>26</v>
      </c>
    </row>
    <row r="4" spans="1:6" s="4" customFormat="1" ht="15" customHeight="1" x14ac:dyDescent="0.25">
      <c r="A4" s="2" t="s">
        <v>27</v>
      </c>
      <c r="B4" s="3" t="s">
        <v>26</v>
      </c>
      <c r="C4" s="6"/>
      <c r="D4" s="6"/>
    </row>
    <row r="5" spans="1:6" s="4" customFormat="1" ht="15" customHeight="1" x14ac:dyDescent="0.25">
      <c r="A5" s="2" t="s">
        <v>25</v>
      </c>
      <c r="B5" s="21" t="s">
        <v>73</v>
      </c>
    </row>
    <row r="6" spans="1:6" s="4" customFormat="1" ht="15" customHeight="1" x14ac:dyDescent="0.25">
      <c r="A6" s="2"/>
      <c r="B6" s="21"/>
    </row>
    <row r="8" spans="1:6" ht="15" customHeight="1" x14ac:dyDescent="0.25">
      <c r="A8" s="45" t="s">
        <v>24</v>
      </c>
      <c r="B8" s="45"/>
      <c r="C8" s="45"/>
      <c r="D8" s="45"/>
      <c r="E8" s="45"/>
    </row>
    <row r="9" spans="1:6" ht="15" customHeight="1" x14ac:dyDescent="0.25">
      <c r="A9" s="45" t="s">
        <v>23</v>
      </c>
      <c r="B9" s="45"/>
      <c r="C9" s="45"/>
      <c r="D9" s="45"/>
      <c r="E9" s="45"/>
    </row>
    <row r="11" spans="1:6" ht="15" customHeight="1" thickBot="1" x14ac:dyDescent="0.3">
      <c r="A11" s="9" t="s">
        <v>53</v>
      </c>
      <c r="B11" s="10" t="s">
        <v>22</v>
      </c>
      <c r="C11" s="10" t="s">
        <v>5</v>
      </c>
      <c r="D11" s="10" t="s">
        <v>47</v>
      </c>
      <c r="E11" s="10" t="s">
        <v>46</v>
      </c>
    </row>
    <row r="13" spans="1:6" ht="15" customHeight="1" x14ac:dyDescent="0.25">
      <c r="A13" s="11" t="s">
        <v>58</v>
      </c>
      <c r="B13" s="12" t="s">
        <v>59</v>
      </c>
      <c r="C13" s="32">
        <f>+'1T'!F13</f>
        <v>0</v>
      </c>
      <c r="D13" s="32">
        <f>+'2T'!F13</f>
        <v>0</v>
      </c>
      <c r="E13" s="32">
        <f t="shared" ref="E13:E18" si="0">SUM(C13:D13)</f>
        <v>0</v>
      </c>
      <c r="F13" s="12" t="s">
        <v>83</v>
      </c>
    </row>
    <row r="14" spans="1:6" ht="15" customHeight="1" x14ac:dyDescent="0.25">
      <c r="A14" s="11" t="s">
        <v>60</v>
      </c>
      <c r="B14" s="12" t="s">
        <v>61</v>
      </c>
      <c r="C14" s="32">
        <f>+'1T'!F14</f>
        <v>0</v>
      </c>
      <c r="D14" s="32">
        <f>+'2T'!F14</f>
        <v>0</v>
      </c>
      <c r="E14" s="32">
        <f t="shared" si="0"/>
        <v>0</v>
      </c>
    </row>
    <row r="15" spans="1:6" ht="15" customHeight="1" x14ac:dyDescent="0.25">
      <c r="A15" s="11" t="s">
        <v>62</v>
      </c>
      <c r="B15" s="12" t="s">
        <v>61</v>
      </c>
      <c r="C15" s="32">
        <f>+'1T'!F15</f>
        <v>0</v>
      </c>
      <c r="D15" s="32">
        <f>+'2T'!F15</f>
        <v>0</v>
      </c>
      <c r="E15" s="32">
        <f t="shared" si="0"/>
        <v>0</v>
      </c>
      <c r="F15" s="31"/>
    </row>
    <row r="16" spans="1:6" ht="15" customHeight="1" x14ac:dyDescent="0.25">
      <c r="A16" s="11" t="s">
        <v>63</v>
      </c>
      <c r="B16" s="12" t="s">
        <v>41</v>
      </c>
      <c r="C16" s="32">
        <f>+'1T'!F16</f>
        <v>19</v>
      </c>
      <c r="D16" s="32">
        <f>+'2T'!F16</f>
        <v>19</v>
      </c>
      <c r="E16" s="32">
        <f>D16</f>
        <v>19</v>
      </c>
      <c r="F16" s="22"/>
    </row>
    <row r="17" spans="1:6" x14ac:dyDescent="0.25">
      <c r="A17" s="11" t="s">
        <v>64</v>
      </c>
      <c r="B17" s="12" t="s">
        <v>21</v>
      </c>
      <c r="C17" s="32">
        <f>+'1T'!F17</f>
        <v>0</v>
      </c>
      <c r="D17" s="32">
        <f>+'2T'!F17</f>
        <v>0</v>
      </c>
      <c r="E17" s="32">
        <f t="shared" si="0"/>
        <v>0</v>
      </c>
    </row>
    <row r="18" spans="1:6" x14ac:dyDescent="0.25">
      <c r="A18" s="11" t="s">
        <v>80</v>
      </c>
      <c r="B18" s="12" t="s">
        <v>81</v>
      </c>
      <c r="C18" s="32">
        <f>+'1T'!F18</f>
        <v>115</v>
      </c>
      <c r="D18" s="32">
        <f>+'2T'!F18</f>
        <v>127</v>
      </c>
      <c r="E18" s="32">
        <f t="shared" si="0"/>
        <v>242</v>
      </c>
    </row>
    <row r="19" spans="1:6" s="12" customFormat="1" x14ac:dyDescent="0.25">
      <c r="A19" s="11"/>
    </row>
    <row r="20" spans="1:6" s="12" customFormat="1" x14ac:dyDescent="0.25">
      <c r="A20" s="11"/>
    </row>
    <row r="21" spans="1:6" ht="15.75" thickBot="1" x14ac:dyDescent="0.3">
      <c r="A21" s="14" t="s">
        <v>13</v>
      </c>
      <c r="B21" s="15"/>
      <c r="C21" s="15"/>
      <c r="D21" s="15"/>
      <c r="E21" s="15"/>
      <c r="F21" s="38"/>
    </row>
    <row r="22" spans="1:6" ht="15.75" thickTop="1" x14ac:dyDescent="0.25">
      <c r="A22" s="47" t="s">
        <v>67</v>
      </c>
      <c r="B22" s="47"/>
      <c r="C22" s="47"/>
      <c r="D22" s="47"/>
      <c r="E22" s="47"/>
      <c r="F22" s="48"/>
    </row>
    <row r="23" spans="1:6" x14ac:dyDescent="0.25">
      <c r="A23" s="12" t="s">
        <v>82</v>
      </c>
    </row>
    <row r="25" spans="1:6" x14ac:dyDescent="0.25">
      <c r="A25" s="46" t="s">
        <v>20</v>
      </c>
      <c r="B25" s="46"/>
      <c r="C25" s="46"/>
      <c r="D25" s="46"/>
    </row>
    <row r="26" spans="1:6" x14ac:dyDescent="0.25">
      <c r="A26" s="44" t="s">
        <v>18</v>
      </c>
      <c r="B26" s="44"/>
      <c r="C26" s="44"/>
      <c r="D26" s="44"/>
    </row>
    <row r="27" spans="1:6" x14ac:dyDescent="0.25">
      <c r="A27" s="44" t="s">
        <v>10</v>
      </c>
      <c r="B27" s="44"/>
      <c r="C27" s="44"/>
      <c r="D27" s="44"/>
      <c r="E27" s="23"/>
    </row>
    <row r="29" spans="1:6" ht="15.75" thickBot="1" x14ac:dyDescent="0.3">
      <c r="A29" s="9" t="s">
        <v>53</v>
      </c>
      <c r="B29" s="10" t="s">
        <v>5</v>
      </c>
      <c r="C29" s="10" t="s">
        <v>47</v>
      </c>
      <c r="D29" s="10" t="s">
        <v>46</v>
      </c>
    </row>
    <row r="31" spans="1:6" x14ac:dyDescent="0.25">
      <c r="A31" s="17" t="s">
        <v>58</v>
      </c>
      <c r="B31" s="34">
        <f>+'1T'!E31</f>
        <v>6212514</v>
      </c>
      <c r="C31" s="34">
        <f>+'2T'!E31</f>
        <v>126786</v>
      </c>
      <c r="D31" s="34">
        <f t="shared" ref="D31:D37" si="1">SUM(B31:C31)</f>
        <v>6339300</v>
      </c>
    </row>
    <row r="32" spans="1:6" x14ac:dyDescent="0.25">
      <c r="A32" s="17" t="s">
        <v>60</v>
      </c>
      <c r="B32" s="34">
        <f>+'1T'!E32</f>
        <v>0</v>
      </c>
      <c r="C32" s="34">
        <f>+'2T'!E32</f>
        <v>0</v>
      </c>
      <c r="D32" s="34">
        <f t="shared" si="1"/>
        <v>0</v>
      </c>
    </row>
    <row r="33" spans="1:5" x14ac:dyDescent="0.25">
      <c r="A33" s="17" t="s">
        <v>62</v>
      </c>
      <c r="B33" s="34">
        <f>+'1T'!E33</f>
        <v>0</v>
      </c>
      <c r="C33" s="34">
        <f>+'2T'!E33</f>
        <v>0</v>
      </c>
      <c r="D33" s="34">
        <f t="shared" si="1"/>
        <v>0</v>
      </c>
    </row>
    <row r="34" spans="1:5" x14ac:dyDescent="0.25">
      <c r="A34" s="17" t="s">
        <v>63</v>
      </c>
      <c r="B34" s="34">
        <f>+'1T'!E34</f>
        <v>158242903.52000001</v>
      </c>
      <c r="C34" s="34">
        <f>+'2T'!E34</f>
        <v>175344673.93000001</v>
      </c>
      <c r="D34" s="34">
        <f t="shared" si="1"/>
        <v>333587577.45000005</v>
      </c>
    </row>
    <row r="35" spans="1:5" x14ac:dyDescent="0.25">
      <c r="A35" s="17" t="s">
        <v>64</v>
      </c>
      <c r="B35" s="34">
        <f>+'1T'!E35</f>
        <v>0</v>
      </c>
      <c r="C35" s="34">
        <f>+'2T'!E35</f>
        <v>0</v>
      </c>
      <c r="D35" s="34">
        <f t="shared" si="1"/>
        <v>0</v>
      </c>
    </row>
    <row r="36" spans="1:5" x14ac:dyDescent="0.25">
      <c r="A36" s="17" t="s">
        <v>84</v>
      </c>
      <c r="B36" s="34">
        <f>+'1T'!E36</f>
        <v>63287049.209999993</v>
      </c>
      <c r="C36" s="34">
        <f>'2T'!E36</f>
        <v>76900000</v>
      </c>
      <c r="D36" s="34">
        <f t="shared" si="1"/>
        <v>140187049.20999998</v>
      </c>
    </row>
    <row r="37" spans="1:5" x14ac:dyDescent="0.25">
      <c r="A37" s="17" t="s">
        <v>85</v>
      </c>
      <c r="B37" s="34">
        <f>+'1T'!E37</f>
        <v>0</v>
      </c>
      <c r="C37" s="34">
        <f>'2T'!E37</f>
        <v>74088627.609999999</v>
      </c>
      <c r="D37" s="34">
        <f t="shared" si="1"/>
        <v>74088627.609999999</v>
      </c>
    </row>
    <row r="38" spans="1:5" ht="15.75" thickBot="1" x14ac:dyDescent="0.3">
      <c r="A38" s="14" t="s">
        <v>13</v>
      </c>
      <c r="B38" s="35">
        <f>SUM(B31:B37)</f>
        <v>227742466.73000002</v>
      </c>
      <c r="C38" s="35">
        <f t="shared" ref="C38:D38" si="2">SUM(C31:C37)</f>
        <v>326460087.54000002</v>
      </c>
      <c r="D38" s="35">
        <f t="shared" si="2"/>
        <v>554202554.26999998</v>
      </c>
    </row>
    <row r="39" spans="1:5" ht="15.75" thickTop="1" x14ac:dyDescent="0.25">
      <c r="A39" s="4" t="s">
        <v>56</v>
      </c>
    </row>
    <row r="42" spans="1:5" x14ac:dyDescent="0.25">
      <c r="A42" s="44" t="s">
        <v>19</v>
      </c>
      <c r="B42" s="44"/>
      <c r="C42" s="44"/>
      <c r="D42" s="44"/>
    </row>
    <row r="43" spans="1:5" x14ac:dyDescent="0.25">
      <c r="A43" s="44" t="s">
        <v>18</v>
      </c>
      <c r="B43" s="44"/>
      <c r="C43" s="44"/>
      <c r="D43" s="44"/>
    </row>
    <row r="44" spans="1:5" x14ac:dyDescent="0.25">
      <c r="A44" s="44" t="s">
        <v>10</v>
      </c>
      <c r="B44" s="44"/>
      <c r="C44" s="44"/>
      <c r="D44" s="44"/>
      <c r="E44" s="23"/>
    </row>
    <row r="46" spans="1:5" ht="15.75" thickBot="1" x14ac:dyDescent="0.3">
      <c r="A46" s="9" t="s">
        <v>9</v>
      </c>
      <c r="B46" s="10" t="s">
        <v>5</v>
      </c>
      <c r="C46" s="10" t="s">
        <v>47</v>
      </c>
      <c r="D46" s="10" t="s">
        <v>46</v>
      </c>
    </row>
    <row r="48" spans="1:5" x14ac:dyDescent="0.25">
      <c r="A48" s="12" t="s">
        <v>17</v>
      </c>
      <c r="B48" s="34">
        <f>+'1T'!E48</f>
        <v>0</v>
      </c>
      <c r="C48" s="34">
        <f>+'2T'!E48</f>
        <v>0</v>
      </c>
      <c r="D48" s="34">
        <f>+SUM(B48:C48)</f>
        <v>0</v>
      </c>
    </row>
    <row r="49" spans="1:5" x14ac:dyDescent="0.25">
      <c r="A49" s="12" t="s">
        <v>16</v>
      </c>
      <c r="B49" s="34">
        <f>+'1T'!E49</f>
        <v>219752972.73000002</v>
      </c>
      <c r="C49" s="34">
        <f>+'2T'!E49</f>
        <v>249327481.53999999</v>
      </c>
      <c r="D49" s="34">
        <f t="shared" ref="D49:D53" si="3">+SUM(B49:C49)</f>
        <v>469080454.26999998</v>
      </c>
    </row>
    <row r="50" spans="1:5" x14ac:dyDescent="0.25">
      <c r="A50" s="12" t="s">
        <v>15</v>
      </c>
      <c r="B50" s="34">
        <f>+'1T'!E50</f>
        <v>1755180</v>
      </c>
      <c r="C50" s="34">
        <f>+'2T'!E50</f>
        <v>35820</v>
      </c>
      <c r="D50" s="34">
        <f t="shared" si="3"/>
        <v>1791000</v>
      </c>
    </row>
    <row r="51" spans="1:5" x14ac:dyDescent="0.25">
      <c r="A51" s="12" t="s">
        <v>14</v>
      </c>
      <c r="B51" s="34">
        <f>+'1T'!E51</f>
        <v>6212514</v>
      </c>
      <c r="C51" s="34">
        <f>+'2T'!E51</f>
        <v>126786</v>
      </c>
      <c r="D51" s="34">
        <f t="shared" si="3"/>
        <v>6339300</v>
      </c>
    </row>
    <row r="52" spans="1:5" x14ac:dyDescent="0.25">
      <c r="A52" s="12" t="s">
        <v>54</v>
      </c>
      <c r="B52" s="34">
        <f>+'1T'!E52</f>
        <v>21800</v>
      </c>
      <c r="C52" s="34">
        <f>+'2T'!E52</f>
        <v>76970000</v>
      </c>
      <c r="D52" s="34">
        <f t="shared" si="3"/>
        <v>76991800</v>
      </c>
    </row>
    <row r="53" spans="1:5" x14ac:dyDescent="0.25">
      <c r="A53" s="12" t="s">
        <v>86</v>
      </c>
      <c r="B53" s="34">
        <f>+'1T'!E53</f>
        <v>0</v>
      </c>
      <c r="C53" s="34">
        <f>+'2T'!E53</f>
        <v>0</v>
      </c>
      <c r="D53" s="34">
        <f t="shared" si="3"/>
        <v>0</v>
      </c>
    </row>
    <row r="54" spans="1:5" ht="15.75" thickBot="1" x14ac:dyDescent="0.3">
      <c r="A54" s="14" t="s">
        <v>13</v>
      </c>
      <c r="B54" s="35">
        <f>SUM(B48:B53)</f>
        <v>227742466.73000002</v>
      </c>
      <c r="C54" s="35">
        <f t="shared" ref="C54:D54" si="4">SUM(C48:C53)</f>
        <v>326460087.53999996</v>
      </c>
      <c r="D54" s="35">
        <f t="shared" si="4"/>
        <v>554202554.26999998</v>
      </c>
    </row>
    <row r="55" spans="1:5" ht="15.75" thickTop="1" x14ac:dyDescent="0.25">
      <c r="A55" s="4" t="s">
        <v>56</v>
      </c>
    </row>
    <row r="58" spans="1:5" x14ac:dyDescent="0.25">
      <c r="A58" s="44" t="s">
        <v>12</v>
      </c>
      <c r="B58" s="44"/>
      <c r="C58" s="44"/>
      <c r="D58" s="44"/>
    </row>
    <row r="59" spans="1:5" x14ac:dyDescent="0.25">
      <c r="A59" s="44" t="s">
        <v>11</v>
      </c>
      <c r="B59" s="44"/>
      <c r="C59" s="44"/>
      <c r="D59" s="44"/>
    </row>
    <row r="60" spans="1:5" x14ac:dyDescent="0.25">
      <c r="A60" s="44" t="s">
        <v>10</v>
      </c>
      <c r="B60" s="44"/>
      <c r="C60" s="44"/>
      <c r="D60" s="44"/>
      <c r="E60" s="23"/>
    </row>
    <row r="62" spans="1:5" ht="15.75" thickBot="1" x14ac:dyDescent="0.3">
      <c r="A62" s="9" t="s">
        <v>9</v>
      </c>
      <c r="B62" s="10" t="s">
        <v>5</v>
      </c>
      <c r="C62" s="10" t="s">
        <v>47</v>
      </c>
      <c r="D62" s="10" t="s">
        <v>46</v>
      </c>
    </row>
    <row r="64" spans="1:5" x14ac:dyDescent="0.25">
      <c r="A64" s="1" t="s">
        <v>4</v>
      </c>
      <c r="B64" s="1">
        <f>+'1T'!E64</f>
        <v>1755151607.9828081</v>
      </c>
      <c r="C64" s="1">
        <f>+'2T'!E64</f>
        <v>2154730334.4528079</v>
      </c>
      <c r="D64" s="1">
        <f>B64</f>
        <v>1755151607.9828081</v>
      </c>
    </row>
    <row r="65" spans="1:4" x14ac:dyDescent="0.25">
      <c r="A65" s="1" t="s">
        <v>3</v>
      </c>
      <c r="B65" s="1">
        <f>+'1T'!E65</f>
        <v>627321193.20000005</v>
      </c>
      <c r="C65" s="1">
        <f>+'2T'!E65</f>
        <v>807672925.68000007</v>
      </c>
      <c r="D65" s="1">
        <f>SUM(B65:C65)</f>
        <v>1434994118.8800001</v>
      </c>
    </row>
    <row r="66" spans="1:4" x14ac:dyDescent="0.25">
      <c r="A66" s="1" t="s">
        <v>2</v>
      </c>
      <c r="B66" s="1">
        <f>+'1T'!E66</f>
        <v>2382472801.1828079</v>
      </c>
      <c r="C66" s="1">
        <f>+'2T'!E66</f>
        <v>2962403260.1328077</v>
      </c>
      <c r="D66" s="1">
        <f>D65+D64</f>
        <v>3190145726.8628082</v>
      </c>
    </row>
    <row r="67" spans="1:4" x14ac:dyDescent="0.25">
      <c r="A67" s="1" t="s">
        <v>1</v>
      </c>
      <c r="B67" s="1">
        <f>+'1T'!E67</f>
        <v>227742466.73000002</v>
      </c>
      <c r="C67" s="1">
        <f>+'2T'!E67</f>
        <v>326460087.53999996</v>
      </c>
      <c r="D67" s="1">
        <f>SUM(B67:C67)</f>
        <v>554202554.26999998</v>
      </c>
    </row>
    <row r="68" spans="1:4" x14ac:dyDescent="0.25">
      <c r="A68" s="1" t="s">
        <v>0</v>
      </c>
      <c r="B68" s="1">
        <f>+'1T'!E68</f>
        <v>2154730334.4528079</v>
      </c>
      <c r="C68" s="1">
        <f>+'2T'!E68</f>
        <v>2635943172.5928078</v>
      </c>
      <c r="D68" s="1">
        <f>D66-D67</f>
        <v>2635943172.5928082</v>
      </c>
    </row>
    <row r="69" spans="1:4" ht="15.75" thickBot="1" x14ac:dyDescent="0.3">
      <c r="A69" s="15"/>
      <c r="B69" s="15"/>
      <c r="C69" s="15"/>
      <c r="D69" s="15"/>
    </row>
    <row r="70" spans="1:4" ht="15.75" thickTop="1" x14ac:dyDescent="0.25">
      <c r="A70" s="4" t="s">
        <v>56</v>
      </c>
    </row>
    <row r="71" spans="1:4" x14ac:dyDescent="0.25">
      <c r="A71" s="1"/>
    </row>
    <row r="73" spans="1:4" x14ac:dyDescent="0.25">
      <c r="A73" s="12" t="s">
        <v>87</v>
      </c>
    </row>
  </sheetData>
  <mergeCells count="13">
    <mergeCell ref="A58:D58"/>
    <mergeCell ref="A59:D59"/>
    <mergeCell ref="A60:D60"/>
    <mergeCell ref="A1:E1"/>
    <mergeCell ref="A8:E8"/>
    <mergeCell ref="A9:E9"/>
    <mergeCell ref="A25:D25"/>
    <mergeCell ref="A26:D26"/>
    <mergeCell ref="A27:D27"/>
    <mergeCell ref="A42:D42"/>
    <mergeCell ref="A43:D43"/>
    <mergeCell ref="A44:D44"/>
    <mergeCell ref="A22:F2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opLeftCell="A53" zoomScale="80" zoomScaleNormal="80" workbookViewId="0">
      <selection activeCell="A52" sqref="A52:A53"/>
    </sheetView>
  </sheetViews>
  <sheetFormatPr baseColWidth="10" defaultColWidth="11.5703125" defaultRowHeight="15" x14ac:dyDescent="0.25"/>
  <cols>
    <col min="1" max="1" width="51.140625" style="12" customWidth="1"/>
    <col min="2" max="2" width="15.28515625" style="1" customWidth="1"/>
    <col min="3" max="3" width="15.28515625" style="1" bestFit="1" customWidth="1"/>
    <col min="4" max="4" width="15.85546875" style="1" customWidth="1"/>
    <col min="5" max="5" width="16.85546875" style="1" bestFit="1" customWidth="1"/>
    <col min="6" max="6" width="15.28515625" style="1" bestFit="1" customWidth="1"/>
    <col min="7" max="16384" width="11.5703125" style="1"/>
  </cols>
  <sheetData>
    <row r="1" spans="1:7" ht="15" customHeight="1" x14ac:dyDescent="0.25">
      <c r="A1" s="44" t="s">
        <v>31</v>
      </c>
      <c r="B1" s="44"/>
      <c r="C1" s="44"/>
      <c r="D1" s="44"/>
      <c r="E1" s="44"/>
      <c r="F1" s="44"/>
    </row>
    <row r="2" spans="1:7" s="4" customFormat="1" ht="15" customHeight="1" x14ac:dyDescent="0.25">
      <c r="A2" s="2" t="s">
        <v>30</v>
      </c>
      <c r="B2" s="3" t="s">
        <v>29</v>
      </c>
      <c r="D2" s="5"/>
    </row>
    <row r="3" spans="1:7" s="4" customFormat="1" ht="15" customHeight="1" x14ac:dyDescent="0.25">
      <c r="A3" s="2" t="s">
        <v>28</v>
      </c>
      <c r="B3" s="3" t="s">
        <v>26</v>
      </c>
    </row>
    <row r="4" spans="1:7" s="4" customFormat="1" ht="15" customHeight="1" x14ac:dyDescent="0.25">
      <c r="A4" s="2" t="s">
        <v>27</v>
      </c>
      <c r="B4" s="3" t="s">
        <v>26</v>
      </c>
      <c r="C4" s="6"/>
      <c r="D4" s="6"/>
    </row>
    <row r="5" spans="1:7" s="4" customFormat="1" ht="15" customHeight="1" x14ac:dyDescent="0.25">
      <c r="A5" s="2" t="s">
        <v>25</v>
      </c>
      <c r="B5" s="21" t="s">
        <v>74</v>
      </c>
    </row>
    <row r="6" spans="1:7" s="4" customFormat="1" ht="15" customHeight="1" x14ac:dyDescent="0.25">
      <c r="A6" s="2"/>
      <c r="B6" s="8"/>
    </row>
    <row r="8" spans="1:7" ht="15" customHeight="1" x14ac:dyDescent="0.25">
      <c r="A8" s="45" t="s">
        <v>24</v>
      </c>
      <c r="B8" s="45"/>
      <c r="C8" s="45"/>
      <c r="D8" s="45"/>
      <c r="E8" s="45"/>
      <c r="F8" s="45"/>
    </row>
    <row r="9" spans="1:7" ht="15" customHeight="1" x14ac:dyDescent="0.25">
      <c r="A9" s="45" t="s">
        <v>23</v>
      </c>
      <c r="B9" s="45"/>
      <c r="C9" s="45"/>
      <c r="D9" s="45"/>
      <c r="E9" s="45"/>
      <c r="F9" s="45"/>
    </row>
    <row r="11" spans="1:7" ht="15" customHeight="1" thickBot="1" x14ac:dyDescent="0.3">
      <c r="A11" s="9" t="s">
        <v>53</v>
      </c>
      <c r="B11" s="10" t="s">
        <v>22</v>
      </c>
      <c r="C11" s="10" t="s">
        <v>5</v>
      </c>
      <c r="D11" s="10" t="s">
        <v>47</v>
      </c>
      <c r="E11" s="10" t="s">
        <v>49</v>
      </c>
      <c r="F11" s="10" t="s">
        <v>48</v>
      </c>
    </row>
    <row r="13" spans="1:7" ht="15" customHeight="1" x14ac:dyDescent="0.25">
      <c r="A13" s="11" t="s">
        <v>58</v>
      </c>
      <c r="B13" s="12" t="s">
        <v>59</v>
      </c>
      <c r="C13" s="32">
        <f>+'1T'!F13</f>
        <v>0</v>
      </c>
      <c r="D13" s="32">
        <f>+'2T'!F13</f>
        <v>0</v>
      </c>
      <c r="E13" s="32">
        <f>+'3T'!F13</f>
        <v>0</v>
      </c>
      <c r="F13" s="32">
        <f t="shared" ref="F13:F18" si="0">SUM(C13:E13)</f>
        <v>0</v>
      </c>
      <c r="G13" s="12" t="s">
        <v>83</v>
      </c>
    </row>
    <row r="14" spans="1:7" s="12" customFormat="1" ht="15" customHeight="1" x14ac:dyDescent="0.25">
      <c r="A14" s="11" t="s">
        <v>60</v>
      </c>
      <c r="B14" s="12" t="s">
        <v>61</v>
      </c>
      <c r="C14" s="32">
        <f>+'1T'!F14</f>
        <v>0</v>
      </c>
      <c r="D14" s="32">
        <f>+'2T'!F14</f>
        <v>0</v>
      </c>
      <c r="E14" s="32">
        <f>+'3T'!F14</f>
        <v>0</v>
      </c>
      <c r="F14" s="32">
        <f t="shared" si="0"/>
        <v>0</v>
      </c>
      <c r="G14" s="24"/>
    </row>
    <row r="15" spans="1:7" ht="15" customHeight="1" x14ac:dyDescent="0.25">
      <c r="A15" s="11" t="s">
        <v>62</v>
      </c>
      <c r="B15" s="12" t="s">
        <v>61</v>
      </c>
      <c r="C15" s="32">
        <f>+'1T'!F15</f>
        <v>0</v>
      </c>
      <c r="D15" s="32">
        <f>+'2T'!F15</f>
        <v>0</v>
      </c>
      <c r="E15" s="32">
        <f>+'3T'!F15</f>
        <v>0</v>
      </c>
      <c r="F15" s="32">
        <f t="shared" si="0"/>
        <v>0</v>
      </c>
    </row>
    <row r="16" spans="1:7" ht="15" customHeight="1" x14ac:dyDescent="0.25">
      <c r="A16" s="11" t="s">
        <v>63</v>
      </c>
      <c r="B16" s="12" t="s">
        <v>41</v>
      </c>
      <c r="C16" s="32">
        <f>+'1T'!F16</f>
        <v>19</v>
      </c>
      <c r="D16" s="32">
        <f>+'2T'!F16</f>
        <v>19</v>
      </c>
      <c r="E16" s="32">
        <f>+'3T'!F16</f>
        <v>19</v>
      </c>
      <c r="F16" s="32">
        <f>E16</f>
        <v>19</v>
      </c>
      <c r="G16" s="22"/>
    </row>
    <row r="17" spans="1:6" x14ac:dyDescent="0.25">
      <c r="A17" s="11" t="s">
        <v>64</v>
      </c>
      <c r="B17" s="12" t="s">
        <v>21</v>
      </c>
      <c r="C17" s="32">
        <f>+'1T'!F17</f>
        <v>0</v>
      </c>
      <c r="D17" s="32">
        <f>+'2T'!F17</f>
        <v>0</v>
      </c>
      <c r="E17" s="32">
        <f>+'3T'!F17</f>
        <v>0</v>
      </c>
      <c r="F17" s="32">
        <f t="shared" si="0"/>
        <v>0</v>
      </c>
    </row>
    <row r="18" spans="1:6" x14ac:dyDescent="0.25">
      <c r="A18" s="11" t="s">
        <v>80</v>
      </c>
      <c r="B18" s="12" t="s">
        <v>81</v>
      </c>
      <c r="C18" s="32">
        <f>+'1T'!F18</f>
        <v>115</v>
      </c>
      <c r="D18" s="32">
        <f>+'2T'!F18</f>
        <v>127</v>
      </c>
      <c r="E18" s="32">
        <f>+'3T'!F18</f>
        <v>129</v>
      </c>
      <c r="F18" s="32">
        <f t="shared" si="0"/>
        <v>371</v>
      </c>
    </row>
    <row r="19" spans="1:6" s="12" customFormat="1" x14ac:dyDescent="0.25">
      <c r="A19" s="11"/>
    </row>
    <row r="20" spans="1:6" s="12" customFormat="1" x14ac:dyDescent="0.25">
      <c r="A20" s="11"/>
    </row>
    <row r="21" spans="1:6" ht="15.75" thickBot="1" x14ac:dyDescent="0.3">
      <c r="A21" s="14" t="s">
        <v>13</v>
      </c>
      <c r="B21" s="15"/>
      <c r="C21" s="15"/>
      <c r="D21" s="15"/>
      <c r="E21" s="15"/>
      <c r="F21" s="15"/>
    </row>
    <row r="22" spans="1:6" ht="15.75" thickTop="1" x14ac:dyDescent="0.25">
      <c r="A22" s="47" t="s">
        <v>67</v>
      </c>
      <c r="B22" s="47"/>
      <c r="C22" s="47"/>
      <c r="D22" s="47"/>
      <c r="E22" s="47"/>
      <c r="F22" s="47"/>
    </row>
    <row r="23" spans="1:6" x14ac:dyDescent="0.25">
      <c r="A23" s="12" t="s">
        <v>82</v>
      </c>
    </row>
    <row r="25" spans="1:6" x14ac:dyDescent="0.25">
      <c r="A25" s="46" t="s">
        <v>20</v>
      </c>
      <c r="B25" s="46"/>
      <c r="C25" s="46"/>
      <c r="D25" s="46"/>
      <c r="E25" s="46"/>
    </row>
    <row r="26" spans="1:6" x14ac:dyDescent="0.25">
      <c r="A26" s="44" t="s">
        <v>18</v>
      </c>
      <c r="B26" s="44"/>
      <c r="C26" s="44"/>
      <c r="D26" s="44"/>
      <c r="E26" s="44"/>
    </row>
    <row r="27" spans="1:6" x14ac:dyDescent="0.25">
      <c r="A27" s="44" t="s">
        <v>10</v>
      </c>
      <c r="B27" s="44"/>
      <c r="C27" s="44"/>
      <c r="D27" s="44"/>
      <c r="E27" s="44"/>
    </row>
    <row r="29" spans="1:6" ht="15.75" thickBot="1" x14ac:dyDescent="0.3">
      <c r="A29" s="9" t="s">
        <v>53</v>
      </c>
      <c r="B29" s="10" t="s">
        <v>5</v>
      </c>
      <c r="C29" s="10" t="s">
        <v>47</v>
      </c>
      <c r="D29" s="10" t="s">
        <v>49</v>
      </c>
      <c r="E29" s="10" t="s">
        <v>48</v>
      </c>
    </row>
    <row r="31" spans="1:6" x14ac:dyDescent="0.25">
      <c r="A31" s="17" t="s">
        <v>58</v>
      </c>
      <c r="B31" s="34">
        <f>'1T'!E31</f>
        <v>6212514</v>
      </c>
      <c r="C31" s="34">
        <f>+'2T'!E31</f>
        <v>126786</v>
      </c>
      <c r="D31" s="34">
        <f>+'3T'!E31</f>
        <v>0</v>
      </c>
      <c r="E31" s="34">
        <f>SUM(B31:D31)</f>
        <v>6339300</v>
      </c>
    </row>
    <row r="32" spans="1:6" x14ac:dyDescent="0.25">
      <c r="A32" s="17" t="s">
        <v>60</v>
      </c>
      <c r="B32" s="34">
        <f>'1T'!E32</f>
        <v>0</v>
      </c>
      <c r="C32" s="34">
        <f>+'2T'!E32</f>
        <v>0</v>
      </c>
      <c r="D32" s="34">
        <f>+'3T'!E32</f>
        <v>75710066.530000001</v>
      </c>
      <c r="E32" s="34">
        <f>SUM(B32:D32)</f>
        <v>75710066.530000001</v>
      </c>
    </row>
    <row r="33" spans="1:6" x14ac:dyDescent="0.25">
      <c r="A33" s="17" t="s">
        <v>62</v>
      </c>
      <c r="B33" s="34">
        <f>'1T'!E33</f>
        <v>0</v>
      </c>
      <c r="C33" s="34">
        <f>+'2T'!E33</f>
        <v>0</v>
      </c>
      <c r="D33" s="34">
        <f>+'3T'!E33</f>
        <v>60000000</v>
      </c>
      <c r="E33" s="34">
        <f>SUM(B33:D33)</f>
        <v>60000000</v>
      </c>
    </row>
    <row r="34" spans="1:6" x14ac:dyDescent="0.25">
      <c r="A34" s="17" t="s">
        <v>63</v>
      </c>
      <c r="B34" s="34">
        <f>'1T'!E34</f>
        <v>158242903.52000001</v>
      </c>
      <c r="C34" s="34">
        <f>+'2T'!E34</f>
        <v>175344673.93000001</v>
      </c>
      <c r="D34" s="34">
        <f>+'3T'!E34</f>
        <v>220042526.03000003</v>
      </c>
      <c r="E34" s="34">
        <f>SUM(B34:D34)</f>
        <v>553630103.48000002</v>
      </c>
    </row>
    <row r="35" spans="1:6" x14ac:dyDescent="0.25">
      <c r="A35" s="17" t="s">
        <v>64</v>
      </c>
      <c r="B35" s="34">
        <f>'1T'!E35</f>
        <v>0</v>
      </c>
      <c r="C35" s="34">
        <f>+'2T'!E35</f>
        <v>0</v>
      </c>
      <c r="D35" s="34">
        <f>+'3T'!E35</f>
        <v>0</v>
      </c>
      <c r="E35" s="34">
        <f>SUM(B35:D35)</f>
        <v>0</v>
      </c>
    </row>
    <row r="36" spans="1:6" x14ac:dyDescent="0.25">
      <c r="A36" s="17" t="s">
        <v>84</v>
      </c>
      <c r="B36" s="34">
        <f>'1T'!E36</f>
        <v>63287049.209999993</v>
      </c>
      <c r="C36" s="34">
        <f>+'2T'!E36</f>
        <v>76900000</v>
      </c>
      <c r="D36" s="34">
        <f>+'3T'!E36</f>
        <v>59800000</v>
      </c>
      <c r="E36" s="34">
        <f t="shared" ref="E36:E37" si="1">SUM(B36:D36)</f>
        <v>199987049.20999998</v>
      </c>
    </row>
    <row r="37" spans="1:6" x14ac:dyDescent="0.25">
      <c r="A37" s="17" t="s">
        <v>85</v>
      </c>
      <c r="B37" s="34">
        <f>'1T'!E37</f>
        <v>0</v>
      </c>
      <c r="C37" s="34">
        <f>+'2T'!E37</f>
        <v>74088627.609999999</v>
      </c>
      <c r="D37" s="34">
        <f>+'3T'!E37</f>
        <v>55851011.75</v>
      </c>
      <c r="E37" s="34">
        <f t="shared" si="1"/>
        <v>129939639.36</v>
      </c>
    </row>
    <row r="38" spans="1:6" ht="15.75" thickBot="1" x14ac:dyDescent="0.3">
      <c r="A38" s="14" t="s">
        <v>13</v>
      </c>
      <c r="B38" s="35">
        <f>SUM(B31:B37)</f>
        <v>227742466.73000002</v>
      </c>
      <c r="C38" s="35">
        <f t="shared" ref="C38:E38" si="2">SUM(C31:C37)</f>
        <v>326460087.54000002</v>
      </c>
      <c r="D38" s="35">
        <f t="shared" si="2"/>
        <v>471403604.31000006</v>
      </c>
      <c r="E38" s="35">
        <f t="shared" si="2"/>
        <v>1025606158.58</v>
      </c>
      <c r="F38" s="28"/>
    </row>
    <row r="39" spans="1:6" ht="15.75" thickTop="1" x14ac:dyDescent="0.25">
      <c r="A39" s="16" t="s">
        <v>52</v>
      </c>
    </row>
    <row r="42" spans="1:6" x14ac:dyDescent="0.25">
      <c r="A42" s="44" t="s">
        <v>19</v>
      </c>
      <c r="B42" s="44"/>
      <c r="C42" s="44"/>
      <c r="D42" s="44"/>
      <c r="E42" s="44"/>
    </row>
    <row r="43" spans="1:6" x14ac:dyDescent="0.25">
      <c r="A43" s="44" t="s">
        <v>18</v>
      </c>
      <c r="B43" s="44"/>
      <c r="C43" s="44"/>
      <c r="D43" s="44"/>
      <c r="E43" s="44"/>
    </row>
    <row r="44" spans="1:6" x14ac:dyDescent="0.25">
      <c r="A44" s="44" t="s">
        <v>10</v>
      </c>
      <c r="B44" s="44"/>
      <c r="C44" s="44"/>
      <c r="D44" s="44"/>
      <c r="E44" s="44"/>
    </row>
    <row r="46" spans="1:6" ht="15.75" thickBot="1" x14ac:dyDescent="0.3">
      <c r="A46" s="9" t="s">
        <v>9</v>
      </c>
      <c r="B46" s="10" t="s">
        <v>5</v>
      </c>
      <c r="C46" s="10" t="s">
        <v>47</v>
      </c>
      <c r="D46" s="10" t="s">
        <v>49</v>
      </c>
      <c r="E46" s="10" t="s">
        <v>48</v>
      </c>
    </row>
    <row r="48" spans="1:6" x14ac:dyDescent="0.25">
      <c r="A48" s="12" t="s">
        <v>17</v>
      </c>
      <c r="B48" s="34">
        <f>+'1T'!E48</f>
        <v>0</v>
      </c>
      <c r="C48" s="34">
        <f>+'2T'!E48</f>
        <v>0</v>
      </c>
      <c r="D48" s="34">
        <f>+'3T'!E48</f>
        <v>0</v>
      </c>
      <c r="E48" s="34">
        <f>+SUM(B48:D48)</f>
        <v>0</v>
      </c>
    </row>
    <row r="49" spans="1:5" x14ac:dyDescent="0.25">
      <c r="A49" s="12" t="s">
        <v>16</v>
      </c>
      <c r="B49" s="34">
        <f>+'1T'!E49</f>
        <v>219752972.73000002</v>
      </c>
      <c r="C49" s="34">
        <f>+'2T'!E49</f>
        <v>249327481.53999999</v>
      </c>
      <c r="D49" s="34">
        <f>+'3T'!E49</f>
        <v>272096884.35000002</v>
      </c>
      <c r="E49" s="34">
        <f t="shared" ref="E49:E53" si="3">+SUM(B49:D49)</f>
        <v>741177338.62</v>
      </c>
    </row>
    <row r="50" spans="1:5" x14ac:dyDescent="0.25">
      <c r="A50" s="12" t="s">
        <v>15</v>
      </c>
      <c r="B50" s="34">
        <f>+'1T'!E50</f>
        <v>1755180</v>
      </c>
      <c r="C50" s="34">
        <f>+'2T'!E50</f>
        <v>35820</v>
      </c>
      <c r="D50" s="34">
        <f>+'3T'!E50</f>
        <v>3411169.9999999995</v>
      </c>
      <c r="E50" s="34">
        <f t="shared" si="3"/>
        <v>5202170</v>
      </c>
    </row>
    <row r="51" spans="1:5" x14ac:dyDescent="0.25">
      <c r="A51" s="12" t="s">
        <v>14</v>
      </c>
      <c r="B51" s="34">
        <f>+'1T'!E51</f>
        <v>6212514</v>
      </c>
      <c r="C51" s="34">
        <f>+'2T'!E51</f>
        <v>126786</v>
      </c>
      <c r="D51" s="34">
        <f>+'3T'!E51</f>
        <v>36085549.960000001</v>
      </c>
      <c r="E51" s="34">
        <f t="shared" si="3"/>
        <v>42424849.960000001</v>
      </c>
    </row>
    <row r="52" spans="1:5" x14ac:dyDescent="0.25">
      <c r="A52" s="12" t="s">
        <v>69</v>
      </c>
      <c r="B52" s="34">
        <f>+'1T'!E52</f>
        <v>21800</v>
      </c>
      <c r="C52" s="34">
        <f>+'2T'!E52</f>
        <v>76970000</v>
      </c>
      <c r="D52" s="34">
        <f>+'3T'!E52</f>
        <v>159810000</v>
      </c>
      <c r="E52" s="34">
        <f t="shared" si="3"/>
        <v>236801800</v>
      </c>
    </row>
    <row r="53" spans="1:5" x14ac:dyDescent="0.25">
      <c r="A53" s="12" t="s">
        <v>86</v>
      </c>
      <c r="B53" s="34">
        <f>+'1T'!E53</f>
        <v>0</v>
      </c>
      <c r="C53" s="34">
        <f>+'2T'!E53</f>
        <v>0</v>
      </c>
      <c r="D53" s="34">
        <f>+'3T'!E53</f>
        <v>0</v>
      </c>
      <c r="E53" s="34">
        <f t="shared" si="3"/>
        <v>0</v>
      </c>
    </row>
    <row r="54" spans="1:5" ht="15.75" thickBot="1" x14ac:dyDescent="0.3">
      <c r="A54" s="14" t="s">
        <v>13</v>
      </c>
      <c r="B54" s="35">
        <f>SUM(B48:B53)</f>
        <v>227742466.73000002</v>
      </c>
      <c r="C54" s="35">
        <f t="shared" ref="C54:E54" si="4">SUM(C48:C53)</f>
        <v>326460087.53999996</v>
      </c>
      <c r="D54" s="35">
        <f t="shared" si="4"/>
        <v>471403604.31</v>
      </c>
      <c r="E54" s="35">
        <f t="shared" si="4"/>
        <v>1025606158.58</v>
      </c>
    </row>
    <row r="55" spans="1:5" ht="15.75" thickTop="1" x14ac:dyDescent="0.25">
      <c r="A55" s="16" t="s">
        <v>52</v>
      </c>
    </row>
    <row r="58" spans="1:5" x14ac:dyDescent="0.25">
      <c r="A58" s="44" t="s">
        <v>12</v>
      </c>
      <c r="B58" s="44"/>
      <c r="C58" s="44"/>
      <c r="D58" s="44"/>
      <c r="E58" s="44"/>
    </row>
    <row r="59" spans="1:5" x14ac:dyDescent="0.25">
      <c r="A59" s="44" t="s">
        <v>11</v>
      </c>
      <c r="B59" s="44"/>
      <c r="C59" s="44"/>
      <c r="D59" s="44"/>
      <c r="E59" s="44"/>
    </row>
    <row r="60" spans="1:5" x14ac:dyDescent="0.25">
      <c r="A60" s="44" t="s">
        <v>10</v>
      </c>
      <c r="B60" s="44"/>
      <c r="C60" s="44"/>
      <c r="D60" s="44"/>
      <c r="E60" s="44"/>
    </row>
    <row r="62" spans="1:5" ht="15.75" thickBot="1" x14ac:dyDescent="0.3">
      <c r="A62" s="9" t="s">
        <v>9</v>
      </c>
      <c r="B62" s="10" t="s">
        <v>5</v>
      </c>
      <c r="C62" s="10" t="s">
        <v>47</v>
      </c>
      <c r="D62" s="10" t="s">
        <v>49</v>
      </c>
      <c r="E62" s="10" t="s">
        <v>48</v>
      </c>
    </row>
    <row r="64" spans="1:5" x14ac:dyDescent="0.25">
      <c r="A64" s="1" t="s">
        <v>4</v>
      </c>
      <c r="B64" s="34">
        <f>+'1T'!E64</f>
        <v>1755151607.9828081</v>
      </c>
      <c r="C64" s="34">
        <f>+'2T'!E64</f>
        <v>2154730334.4528079</v>
      </c>
      <c r="D64" s="34">
        <f>+'3T'!E64</f>
        <v>2635943172.5928078</v>
      </c>
      <c r="E64" s="34">
        <f>B64</f>
        <v>1755151607.9828081</v>
      </c>
    </row>
    <row r="65" spans="1:5" x14ac:dyDescent="0.25">
      <c r="A65" s="1" t="s">
        <v>3</v>
      </c>
      <c r="B65" s="34">
        <f>+'1T'!E65</f>
        <v>627321193.20000005</v>
      </c>
      <c r="C65" s="34">
        <f>+'2T'!E65</f>
        <v>807672925.68000007</v>
      </c>
      <c r="D65" s="34">
        <f>+'3T'!E65</f>
        <v>764427822.19999993</v>
      </c>
      <c r="E65" s="34">
        <f>SUM(B65:D65)</f>
        <v>2199421941.0799999</v>
      </c>
    </row>
    <row r="66" spans="1:5" x14ac:dyDescent="0.25">
      <c r="A66" s="1" t="s">
        <v>2</v>
      </c>
      <c r="B66" s="34">
        <f>+'1T'!E66</f>
        <v>2382472801.1828079</v>
      </c>
      <c r="C66" s="34">
        <f>+'2T'!E66</f>
        <v>2962403260.1328077</v>
      </c>
      <c r="D66" s="34">
        <f>+'3T'!E66</f>
        <v>3400370994.7928076</v>
      </c>
      <c r="E66" s="34">
        <f>E65+E64</f>
        <v>3954573549.062808</v>
      </c>
    </row>
    <row r="67" spans="1:5" x14ac:dyDescent="0.25">
      <c r="A67" s="1" t="s">
        <v>1</v>
      </c>
      <c r="B67" s="34">
        <f>+'1T'!E67</f>
        <v>227742466.73000002</v>
      </c>
      <c r="C67" s="34">
        <f>+'2T'!E67</f>
        <v>326460087.53999996</v>
      </c>
      <c r="D67" s="34">
        <f>+'3T'!E67</f>
        <v>471403604.31</v>
      </c>
      <c r="E67" s="34">
        <f>SUM(B67:D67)</f>
        <v>1025606158.5799999</v>
      </c>
    </row>
    <row r="68" spans="1:5" x14ac:dyDescent="0.25">
      <c r="A68" s="1" t="s">
        <v>0</v>
      </c>
      <c r="B68" s="34">
        <f>+'1T'!E68</f>
        <v>2154730334.4528079</v>
      </c>
      <c r="C68" s="34">
        <f>+'2T'!E68</f>
        <v>2635943172.5928078</v>
      </c>
      <c r="D68" s="34">
        <f>+'3T'!E68</f>
        <v>2928967390.4828076</v>
      </c>
      <c r="E68" s="34">
        <f>E66-E67</f>
        <v>2928967390.4828081</v>
      </c>
    </row>
    <row r="69" spans="1:5" ht="15.75" thickBot="1" x14ac:dyDescent="0.3">
      <c r="A69" s="15"/>
      <c r="B69" s="15"/>
      <c r="C69" s="15"/>
      <c r="D69" s="15"/>
      <c r="E69" s="15"/>
    </row>
    <row r="70" spans="1:5" ht="15.75" thickTop="1" x14ac:dyDescent="0.25">
      <c r="A70" s="4" t="s">
        <v>56</v>
      </c>
    </row>
    <row r="71" spans="1:5" x14ac:dyDescent="0.25">
      <c r="A71" s="1"/>
    </row>
    <row r="72" spans="1:5" x14ac:dyDescent="0.25">
      <c r="A72" s="12" t="s">
        <v>87</v>
      </c>
    </row>
  </sheetData>
  <mergeCells count="13">
    <mergeCell ref="A58:E58"/>
    <mergeCell ref="A59:E59"/>
    <mergeCell ref="A60:E60"/>
    <mergeCell ref="A1:F1"/>
    <mergeCell ref="A8:F8"/>
    <mergeCell ref="A9:F9"/>
    <mergeCell ref="A25:E25"/>
    <mergeCell ref="A26:E26"/>
    <mergeCell ref="A27:E27"/>
    <mergeCell ref="A42:E42"/>
    <mergeCell ref="A43:E43"/>
    <mergeCell ref="A44:E44"/>
    <mergeCell ref="A22:F2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zoomScale="80" zoomScaleNormal="80" workbookViewId="0">
      <selection activeCell="H23" sqref="H23"/>
    </sheetView>
  </sheetViews>
  <sheetFormatPr baseColWidth="10" defaultColWidth="11.5703125" defaultRowHeight="15" x14ac:dyDescent="0.25"/>
  <cols>
    <col min="1" max="1" width="51.140625" style="12" customWidth="1"/>
    <col min="2" max="2" width="15.28515625" style="1" customWidth="1"/>
    <col min="3" max="3" width="15.28515625" style="1" bestFit="1" customWidth="1"/>
    <col min="4" max="4" width="15.85546875" style="1" customWidth="1"/>
    <col min="5" max="5" width="15.28515625" style="1" bestFit="1" customWidth="1"/>
    <col min="6" max="6" width="16.85546875" style="1" bestFit="1" customWidth="1"/>
    <col min="7" max="7" width="13.140625" style="1" bestFit="1" customWidth="1"/>
    <col min="8" max="16384" width="11.5703125" style="1"/>
  </cols>
  <sheetData>
    <row r="1" spans="1:8" ht="15" customHeight="1" x14ac:dyDescent="0.25">
      <c r="A1" s="44" t="s">
        <v>31</v>
      </c>
      <c r="B1" s="44"/>
      <c r="C1" s="44"/>
      <c r="D1" s="44"/>
      <c r="E1" s="44"/>
      <c r="F1" s="44"/>
      <c r="G1" s="44"/>
    </row>
    <row r="2" spans="1:8" ht="15" customHeight="1" x14ac:dyDescent="0.25">
      <c r="A2" s="2" t="s">
        <v>30</v>
      </c>
      <c r="B2" s="3" t="s">
        <v>29</v>
      </c>
      <c r="C2" s="4"/>
      <c r="D2" s="25"/>
    </row>
    <row r="3" spans="1:8" ht="15" customHeight="1" x14ac:dyDescent="0.25">
      <c r="A3" s="2" t="s">
        <v>28</v>
      </c>
      <c r="B3" s="3" t="s">
        <v>26</v>
      </c>
      <c r="C3" s="4"/>
    </row>
    <row r="4" spans="1:8" ht="15" customHeight="1" x14ac:dyDescent="0.25">
      <c r="A4" s="2" t="s">
        <v>27</v>
      </c>
      <c r="B4" s="3" t="s">
        <v>26</v>
      </c>
      <c r="C4" s="6"/>
      <c r="D4" s="26"/>
    </row>
    <row r="5" spans="1:8" ht="15" customHeight="1" x14ac:dyDescent="0.25">
      <c r="A5" s="2" t="s">
        <v>25</v>
      </c>
      <c r="B5" s="27">
        <v>2016</v>
      </c>
      <c r="C5" s="4"/>
    </row>
    <row r="6" spans="1:8" ht="15" customHeight="1" x14ac:dyDescent="0.25">
      <c r="A6" s="13"/>
      <c r="B6" s="22"/>
    </row>
    <row r="8" spans="1:8" ht="15" customHeight="1" x14ac:dyDescent="0.25">
      <c r="A8" s="45" t="s">
        <v>24</v>
      </c>
      <c r="B8" s="45"/>
      <c r="C8" s="45"/>
      <c r="D8" s="45"/>
      <c r="E8" s="45"/>
      <c r="F8" s="45"/>
      <c r="G8" s="45"/>
    </row>
    <row r="9" spans="1:8" ht="15" customHeight="1" x14ac:dyDescent="0.25">
      <c r="A9" s="45" t="s">
        <v>23</v>
      </c>
      <c r="B9" s="45"/>
      <c r="C9" s="45"/>
      <c r="D9" s="45"/>
      <c r="E9" s="45"/>
      <c r="F9" s="45"/>
      <c r="G9" s="45"/>
    </row>
    <row r="11" spans="1:8" ht="15" customHeight="1" thickBot="1" x14ac:dyDescent="0.3">
      <c r="A11" s="9" t="s">
        <v>53</v>
      </c>
      <c r="B11" s="10" t="s">
        <v>22</v>
      </c>
      <c r="C11" s="10" t="s">
        <v>5</v>
      </c>
      <c r="D11" s="10" t="s">
        <v>47</v>
      </c>
      <c r="E11" s="10" t="s">
        <v>49</v>
      </c>
      <c r="F11" s="10" t="s">
        <v>51</v>
      </c>
      <c r="G11" s="10" t="s">
        <v>50</v>
      </c>
    </row>
    <row r="13" spans="1:8" ht="15" customHeight="1" x14ac:dyDescent="0.25">
      <c r="A13" s="11" t="s">
        <v>58</v>
      </c>
      <c r="B13" s="12" t="s">
        <v>59</v>
      </c>
      <c r="C13" s="32">
        <f>+'1T'!F13</f>
        <v>0</v>
      </c>
      <c r="D13" s="32">
        <f>+'2T'!F13</f>
        <v>0</v>
      </c>
      <c r="E13" s="32">
        <f>+'3T'!F13</f>
        <v>0</v>
      </c>
      <c r="F13" s="32">
        <f>+'4T'!F13</f>
        <v>16</v>
      </c>
      <c r="G13" s="32">
        <f t="shared" ref="G13:G18" si="0">SUM(C13:F13)</f>
        <v>16</v>
      </c>
    </row>
    <row r="14" spans="1:8" s="12" customFormat="1" ht="15" customHeight="1" x14ac:dyDescent="0.25">
      <c r="A14" s="11" t="s">
        <v>60</v>
      </c>
      <c r="B14" s="12" t="s">
        <v>61</v>
      </c>
      <c r="C14" s="32">
        <f>+'1T'!F14</f>
        <v>0</v>
      </c>
      <c r="D14" s="32">
        <f>+'2T'!F14</f>
        <v>0</v>
      </c>
      <c r="E14" s="32">
        <f>+'3T'!F14</f>
        <v>0</v>
      </c>
      <c r="F14" s="32">
        <f>+'4T'!F14</f>
        <v>21</v>
      </c>
      <c r="G14" s="32">
        <f t="shared" si="0"/>
        <v>21</v>
      </c>
      <c r="H14" s="24"/>
    </row>
    <row r="15" spans="1:8" ht="15" customHeight="1" x14ac:dyDescent="0.25">
      <c r="A15" s="11" t="s">
        <v>62</v>
      </c>
      <c r="B15" s="12" t="s">
        <v>61</v>
      </c>
      <c r="C15" s="32">
        <f>+'1T'!F15</f>
        <v>0</v>
      </c>
      <c r="D15" s="32">
        <f>+'2T'!F15</f>
        <v>0</v>
      </c>
      <c r="E15" s="32">
        <f>+'3T'!F15</f>
        <v>0</v>
      </c>
      <c r="F15" s="32">
        <f>+'4T'!F15</f>
        <v>9</v>
      </c>
      <c r="G15" s="32">
        <f t="shared" si="0"/>
        <v>9</v>
      </c>
    </row>
    <row r="16" spans="1:8" ht="15" customHeight="1" x14ac:dyDescent="0.25">
      <c r="A16" s="11" t="s">
        <v>63</v>
      </c>
      <c r="B16" s="12" t="s">
        <v>41</v>
      </c>
      <c r="C16" s="32">
        <f>+'1T'!F16</f>
        <v>19</v>
      </c>
      <c r="D16" s="32">
        <f>+'2T'!F16</f>
        <v>19</v>
      </c>
      <c r="E16" s="32">
        <f>+'3T'!F16</f>
        <v>19</v>
      </c>
      <c r="F16" s="32">
        <f>+'4T'!F16</f>
        <v>19</v>
      </c>
      <c r="G16" s="32">
        <f>F16</f>
        <v>19</v>
      </c>
      <c r="H16" s="22"/>
    </row>
    <row r="17" spans="1:7" x14ac:dyDescent="0.25">
      <c r="A17" s="11" t="s">
        <v>64</v>
      </c>
      <c r="B17" s="12" t="s">
        <v>21</v>
      </c>
      <c r="C17" s="32">
        <f>+'1T'!F17</f>
        <v>0</v>
      </c>
      <c r="D17" s="32">
        <f>+'2T'!F17</f>
        <v>0</v>
      </c>
      <c r="E17" s="32">
        <f>+'3T'!F17</f>
        <v>0</v>
      </c>
      <c r="F17" s="32">
        <f>+'4T'!F17</f>
        <v>0</v>
      </c>
      <c r="G17" s="32">
        <f t="shared" si="0"/>
        <v>0</v>
      </c>
    </row>
    <row r="18" spans="1:7" x14ac:dyDescent="0.25">
      <c r="A18" s="11" t="s">
        <v>80</v>
      </c>
      <c r="B18" s="12" t="s">
        <v>81</v>
      </c>
      <c r="C18" s="32">
        <f>+'1T'!F18</f>
        <v>115</v>
      </c>
      <c r="D18" s="32">
        <f>+'2T'!F18</f>
        <v>127</v>
      </c>
      <c r="E18" s="32">
        <f>+'3T'!F18</f>
        <v>129</v>
      </c>
      <c r="F18" s="32">
        <f>+'4T'!F18</f>
        <v>130</v>
      </c>
      <c r="G18" s="32">
        <f t="shared" si="0"/>
        <v>501</v>
      </c>
    </row>
    <row r="19" spans="1:7" s="12" customFormat="1" x14ac:dyDescent="0.25">
      <c r="A19" s="20"/>
      <c r="C19" s="32"/>
      <c r="D19" s="32"/>
      <c r="E19" s="32"/>
      <c r="F19" s="32"/>
      <c r="G19" s="32"/>
    </row>
    <row r="20" spans="1:7" s="12" customFormat="1" x14ac:dyDescent="0.25">
      <c r="A20" s="20"/>
      <c r="C20" s="32"/>
      <c r="D20" s="32"/>
      <c r="E20" s="32"/>
      <c r="F20" s="32"/>
      <c r="G20" s="32"/>
    </row>
    <row r="21" spans="1:7" ht="15.75" thickBot="1" x14ac:dyDescent="0.3">
      <c r="A21" s="14" t="s">
        <v>13</v>
      </c>
      <c r="B21" s="15"/>
      <c r="C21" s="35"/>
      <c r="D21" s="35"/>
      <c r="E21" s="35"/>
      <c r="F21" s="35"/>
      <c r="G21" s="35"/>
    </row>
    <row r="22" spans="1:7" ht="15.75" thickTop="1" x14ac:dyDescent="0.25">
      <c r="A22" s="47" t="s">
        <v>67</v>
      </c>
      <c r="B22" s="47"/>
      <c r="C22" s="47"/>
      <c r="D22" s="47"/>
      <c r="E22" s="47"/>
      <c r="F22" s="47"/>
    </row>
    <row r="25" spans="1:7" x14ac:dyDescent="0.25">
      <c r="A25" s="46" t="s">
        <v>20</v>
      </c>
      <c r="B25" s="46"/>
      <c r="C25" s="46"/>
      <c r="D25" s="46"/>
      <c r="E25" s="46"/>
      <c r="F25" s="46"/>
    </row>
    <row r="26" spans="1:7" x14ac:dyDescent="0.25">
      <c r="A26" s="44" t="s">
        <v>18</v>
      </c>
      <c r="B26" s="44"/>
      <c r="C26" s="44"/>
      <c r="D26" s="44"/>
      <c r="E26" s="44"/>
      <c r="F26" s="44"/>
    </row>
    <row r="27" spans="1:7" x14ac:dyDescent="0.25">
      <c r="A27" s="44" t="s">
        <v>10</v>
      </c>
      <c r="B27" s="44"/>
      <c r="C27" s="44"/>
      <c r="D27" s="44"/>
      <c r="E27" s="44"/>
      <c r="F27" s="44"/>
    </row>
    <row r="29" spans="1:7" ht="15.75" thickBot="1" x14ac:dyDescent="0.3">
      <c r="A29" s="9" t="s">
        <v>53</v>
      </c>
      <c r="B29" s="10" t="s">
        <v>5</v>
      </c>
      <c r="C29" s="10" t="s">
        <v>47</v>
      </c>
      <c r="D29" s="10" t="s">
        <v>49</v>
      </c>
      <c r="E29" s="10" t="s">
        <v>42</v>
      </c>
      <c r="F29" s="10" t="s">
        <v>50</v>
      </c>
    </row>
    <row r="31" spans="1:7" x14ac:dyDescent="0.25">
      <c r="A31" s="17" t="s">
        <v>58</v>
      </c>
      <c r="B31" s="34">
        <f>'1T'!E31</f>
        <v>6212514</v>
      </c>
      <c r="C31" s="34">
        <f>+'2T'!E31</f>
        <v>126786</v>
      </c>
      <c r="D31" s="34">
        <f>+'3T'!E31</f>
        <v>0</v>
      </c>
      <c r="E31" s="34">
        <f>+'4T'!E31</f>
        <v>144000000</v>
      </c>
      <c r="F31" s="34">
        <f>SUM(B31:E31)</f>
        <v>150339300</v>
      </c>
    </row>
    <row r="32" spans="1:7" x14ac:dyDescent="0.25">
      <c r="A32" s="17" t="s">
        <v>60</v>
      </c>
      <c r="B32" s="34">
        <f>'1T'!E32</f>
        <v>0</v>
      </c>
      <c r="C32" s="34">
        <f>+'2T'!E32</f>
        <v>0</v>
      </c>
      <c r="D32" s="34">
        <f>+'3T'!E32</f>
        <v>75710066.530000001</v>
      </c>
      <c r="E32" s="34">
        <f>+'4T'!E32</f>
        <v>233727478.19999999</v>
      </c>
      <c r="F32" s="34">
        <f>SUM(B32:E32)</f>
        <v>309437544.73000002</v>
      </c>
    </row>
    <row r="33" spans="1:6" x14ac:dyDescent="0.25">
      <c r="A33" s="17" t="s">
        <v>62</v>
      </c>
      <c r="B33" s="34">
        <f>'1T'!E33</f>
        <v>0</v>
      </c>
      <c r="C33" s="34">
        <f>+'2T'!E33</f>
        <v>0</v>
      </c>
      <c r="D33" s="34">
        <f>+'3T'!E33</f>
        <v>60000000</v>
      </c>
      <c r="E33" s="34">
        <f>+'4T'!E33</f>
        <v>120000000</v>
      </c>
      <c r="F33" s="34">
        <f>SUM(B33:E33)</f>
        <v>180000000</v>
      </c>
    </row>
    <row r="34" spans="1:6" x14ac:dyDescent="0.25">
      <c r="A34" s="17" t="s">
        <v>63</v>
      </c>
      <c r="B34" s="34">
        <f>'1T'!E34</f>
        <v>158242903.52000001</v>
      </c>
      <c r="C34" s="34">
        <f>+'2T'!E34</f>
        <v>175344673.93000001</v>
      </c>
      <c r="D34" s="34">
        <f>+'3T'!E34</f>
        <v>220042526.03000003</v>
      </c>
      <c r="E34" s="34">
        <f>+'4T'!E34</f>
        <v>210673828.72</v>
      </c>
      <c r="F34" s="34">
        <f>SUM(B34:E34)</f>
        <v>764303932.20000005</v>
      </c>
    </row>
    <row r="35" spans="1:6" x14ac:dyDescent="0.25">
      <c r="A35" s="17" t="s">
        <v>64</v>
      </c>
      <c r="B35" s="34">
        <f>'1T'!E35</f>
        <v>0</v>
      </c>
      <c r="C35" s="34">
        <f>+'2T'!E35</f>
        <v>0</v>
      </c>
      <c r="D35" s="34">
        <f>+'3T'!E35</f>
        <v>0</v>
      </c>
      <c r="E35" s="34">
        <f>+'4T'!E35</f>
        <v>0</v>
      </c>
      <c r="F35" s="34">
        <f>SUM(B35:E35)</f>
        <v>0</v>
      </c>
    </row>
    <row r="36" spans="1:6" x14ac:dyDescent="0.25">
      <c r="A36" s="12" t="s">
        <v>66</v>
      </c>
      <c r="B36" s="34">
        <f>'1T'!E36</f>
        <v>63287049.209999993</v>
      </c>
      <c r="C36" s="34">
        <f>+'2T'!E36</f>
        <v>76900000</v>
      </c>
      <c r="D36" s="34">
        <f>+'3T'!E36</f>
        <v>59800000</v>
      </c>
      <c r="E36" s="34">
        <f>+'4T'!E36</f>
        <v>228455791.59999999</v>
      </c>
      <c r="F36" s="34">
        <f t="shared" ref="F36:F37" si="1">SUM(B36:E36)</f>
        <v>428442840.80999994</v>
      </c>
    </row>
    <row r="37" spans="1:6" x14ac:dyDescent="0.25">
      <c r="A37" s="12" t="s">
        <v>68</v>
      </c>
      <c r="B37" s="34">
        <f>'1T'!E37</f>
        <v>0</v>
      </c>
      <c r="C37" s="34">
        <f>+'2T'!E37</f>
        <v>74088627.609999999</v>
      </c>
      <c r="D37" s="34">
        <f>+'3T'!E37</f>
        <v>55851011.75</v>
      </c>
      <c r="E37" s="34">
        <f>+'4T'!E37</f>
        <v>373409983.69999999</v>
      </c>
      <c r="F37" s="34">
        <f t="shared" si="1"/>
        <v>503349623.06</v>
      </c>
    </row>
    <row r="38" spans="1:6" ht="15.75" thickBot="1" x14ac:dyDescent="0.3">
      <c r="A38" s="14" t="s">
        <v>13</v>
      </c>
      <c r="B38" s="35">
        <f>SUM(B31:B37)</f>
        <v>227742466.73000002</v>
      </c>
      <c r="C38" s="35">
        <f t="shared" ref="C38:E38" si="2">SUM(C31:C37)</f>
        <v>326460087.54000002</v>
      </c>
      <c r="D38" s="35">
        <f t="shared" si="2"/>
        <v>471403604.31000006</v>
      </c>
      <c r="E38" s="35">
        <f t="shared" si="2"/>
        <v>1310267082.22</v>
      </c>
      <c r="F38" s="36">
        <f>SUM(B38:E38)</f>
        <v>2335873240.8000002</v>
      </c>
    </row>
    <row r="39" spans="1:6" ht="15.75" thickTop="1" x14ac:dyDescent="0.25">
      <c r="A39" s="16" t="s">
        <v>52</v>
      </c>
    </row>
    <row r="42" spans="1:6" x14ac:dyDescent="0.25">
      <c r="A42" s="44" t="s">
        <v>19</v>
      </c>
      <c r="B42" s="44"/>
      <c r="C42" s="44"/>
      <c r="D42" s="44"/>
      <c r="E42" s="44"/>
      <c r="F42" s="44"/>
    </row>
    <row r="43" spans="1:6" x14ac:dyDescent="0.25">
      <c r="A43" s="44" t="s">
        <v>18</v>
      </c>
      <c r="B43" s="44"/>
      <c r="C43" s="44"/>
      <c r="D43" s="44"/>
      <c r="E43" s="44"/>
      <c r="F43" s="44"/>
    </row>
    <row r="44" spans="1:6" x14ac:dyDescent="0.25">
      <c r="A44" s="44" t="s">
        <v>10</v>
      </c>
      <c r="B44" s="44"/>
      <c r="C44" s="44"/>
      <c r="D44" s="44"/>
      <c r="E44" s="44"/>
      <c r="F44" s="44"/>
    </row>
    <row r="46" spans="1:6" ht="15.75" thickBot="1" x14ac:dyDescent="0.3">
      <c r="A46" s="9" t="s">
        <v>9</v>
      </c>
      <c r="B46" s="10" t="s">
        <v>5</v>
      </c>
      <c r="C46" s="10" t="s">
        <v>47</v>
      </c>
      <c r="D46" s="10" t="s">
        <v>49</v>
      </c>
      <c r="E46" s="10" t="s">
        <v>42</v>
      </c>
      <c r="F46" s="10" t="s">
        <v>50</v>
      </c>
    </row>
    <row r="48" spans="1:6" x14ac:dyDescent="0.25">
      <c r="A48" s="12" t="s">
        <v>17</v>
      </c>
      <c r="B48" s="34">
        <f>+'1T'!E48</f>
        <v>0</v>
      </c>
      <c r="C48" s="34">
        <f>+'2T'!E48</f>
        <v>0</v>
      </c>
      <c r="D48" s="34">
        <f>+'3T'!E48</f>
        <v>0</v>
      </c>
      <c r="E48" s="34">
        <f>+'4T'!E48</f>
        <v>0</v>
      </c>
      <c r="F48" s="34">
        <f>+SUM(B48:E48)</f>
        <v>0</v>
      </c>
    </row>
    <row r="49" spans="1:7" x14ac:dyDescent="0.25">
      <c r="A49" s="12" t="s">
        <v>16</v>
      </c>
      <c r="B49" s="34">
        <f>+'1T'!E49</f>
        <v>219752972.73000002</v>
      </c>
      <c r="C49" s="34">
        <f>+'2T'!E49</f>
        <v>249327481.53999999</v>
      </c>
      <c r="D49" s="34">
        <f>+'3T'!E49</f>
        <v>272096884.35000002</v>
      </c>
      <c r="E49" s="34">
        <f>+'4T'!E49</f>
        <v>447394647.22000003</v>
      </c>
      <c r="F49" s="34">
        <f t="shared" ref="F49:F53" si="3">+SUM(B49:E49)</f>
        <v>1188571985.8400002</v>
      </c>
    </row>
    <row r="50" spans="1:7" x14ac:dyDescent="0.25">
      <c r="A50" s="12" t="s">
        <v>15</v>
      </c>
      <c r="B50" s="34">
        <f>+'1T'!E50</f>
        <v>1755180</v>
      </c>
      <c r="C50" s="34">
        <f>+'2T'!E50</f>
        <v>35820</v>
      </c>
      <c r="D50" s="34">
        <f>+'3T'!E50</f>
        <v>3411169.9999999995</v>
      </c>
      <c r="E50" s="34">
        <f>+'4T'!E50</f>
        <v>1582655.2200000002</v>
      </c>
      <c r="F50" s="34">
        <f t="shared" si="3"/>
        <v>6784825.2200000007</v>
      </c>
    </row>
    <row r="51" spans="1:7" x14ac:dyDescent="0.25">
      <c r="A51" s="12" t="s">
        <v>14</v>
      </c>
      <c r="B51" s="34">
        <f>+'1T'!E51</f>
        <v>6212514</v>
      </c>
      <c r="C51" s="34">
        <f>+'2T'!E51</f>
        <v>126786</v>
      </c>
      <c r="D51" s="34">
        <f>+'3T'!E51</f>
        <v>36085549.960000001</v>
      </c>
      <c r="E51" s="34">
        <f>+'4T'!E51</f>
        <v>55833988.179999992</v>
      </c>
      <c r="F51" s="34">
        <f t="shared" si="3"/>
        <v>98258838.139999986</v>
      </c>
    </row>
    <row r="52" spans="1:7" x14ac:dyDescent="0.25">
      <c r="A52" s="12" t="s">
        <v>54</v>
      </c>
      <c r="B52" s="34">
        <f>+'1T'!E52</f>
        <v>21800</v>
      </c>
      <c r="C52" s="34">
        <f>+'2T'!E52</f>
        <v>76970000</v>
      </c>
      <c r="D52" s="34">
        <f>+'3T'!E52</f>
        <v>159810000</v>
      </c>
      <c r="E52" s="34">
        <f>+'4T'!E52</f>
        <v>805455791.60000002</v>
      </c>
      <c r="F52" s="34">
        <f t="shared" si="3"/>
        <v>1042257591.6</v>
      </c>
    </row>
    <row r="53" spans="1:7" x14ac:dyDescent="0.25">
      <c r="A53" s="12" t="s">
        <v>86</v>
      </c>
      <c r="B53" s="34">
        <f>+'1T'!E53</f>
        <v>0</v>
      </c>
      <c r="C53" s="34">
        <f>+'2T'!E53</f>
        <v>0</v>
      </c>
      <c r="D53" s="34">
        <f>+'3T'!E53</f>
        <v>0</v>
      </c>
      <c r="E53" s="34">
        <f>+'4T'!E53</f>
        <v>0</v>
      </c>
      <c r="F53" s="34">
        <f t="shared" si="3"/>
        <v>0</v>
      </c>
    </row>
    <row r="54" spans="1:7" ht="15.75" thickBot="1" x14ac:dyDescent="0.3">
      <c r="A54" s="14" t="s">
        <v>13</v>
      </c>
      <c r="B54" s="35">
        <f t="shared" ref="B54:D54" si="4">SUM(B48:B53)</f>
        <v>227742466.73000002</v>
      </c>
      <c r="C54" s="35">
        <f t="shared" si="4"/>
        <v>326460087.53999996</v>
      </c>
      <c r="D54" s="35">
        <f t="shared" si="4"/>
        <v>471403604.31</v>
      </c>
      <c r="E54" s="35">
        <f>SUM(E48:E53)</f>
        <v>1310267082.22</v>
      </c>
      <c r="F54" s="37">
        <f>SUM(B54:E54)</f>
        <v>2335873240.8000002</v>
      </c>
      <c r="G54" s="28"/>
    </row>
    <row r="55" spans="1:7" ht="15.75" thickTop="1" x14ac:dyDescent="0.25">
      <c r="A55" s="16" t="s">
        <v>52</v>
      </c>
    </row>
    <row r="58" spans="1:7" x14ac:dyDescent="0.25">
      <c r="A58" s="44" t="s">
        <v>12</v>
      </c>
      <c r="B58" s="44"/>
      <c r="C58" s="44"/>
      <c r="D58" s="44"/>
      <c r="E58" s="44"/>
      <c r="F58" s="44"/>
    </row>
    <row r="59" spans="1:7" x14ac:dyDescent="0.25">
      <c r="A59" s="44" t="s">
        <v>11</v>
      </c>
      <c r="B59" s="44"/>
      <c r="C59" s="44"/>
      <c r="D59" s="44"/>
      <c r="E59" s="44"/>
      <c r="F59" s="44"/>
    </row>
    <row r="60" spans="1:7" x14ac:dyDescent="0.25">
      <c r="A60" s="44" t="s">
        <v>10</v>
      </c>
      <c r="B60" s="44"/>
      <c r="C60" s="44"/>
      <c r="D60" s="44"/>
      <c r="E60" s="44"/>
      <c r="F60" s="44"/>
    </row>
    <row r="62" spans="1:7" ht="15.75" thickBot="1" x14ac:dyDescent="0.3">
      <c r="A62" s="9" t="s">
        <v>9</v>
      </c>
      <c r="B62" s="10" t="s">
        <v>5</v>
      </c>
      <c r="C62" s="10" t="s">
        <v>47</v>
      </c>
      <c r="D62" s="10" t="s">
        <v>49</v>
      </c>
      <c r="E62" s="10" t="s">
        <v>42</v>
      </c>
      <c r="F62" s="10" t="s">
        <v>50</v>
      </c>
    </row>
    <row r="64" spans="1:7" x14ac:dyDescent="0.25">
      <c r="A64" s="1" t="s">
        <v>4</v>
      </c>
      <c r="B64" s="34">
        <f>'1T'!E64</f>
        <v>1755151607.9828081</v>
      </c>
      <c r="C64" s="34">
        <f>'2T'!E64</f>
        <v>2154730334.4528079</v>
      </c>
      <c r="D64" s="34">
        <f>+'3T'!E64</f>
        <v>2635943172.5928078</v>
      </c>
      <c r="E64" s="34">
        <f>+'4T'!E64</f>
        <v>2928967390.4828076</v>
      </c>
      <c r="F64" s="34">
        <f>B64</f>
        <v>1755151607.9828081</v>
      </c>
    </row>
    <row r="65" spans="1:6" x14ac:dyDescent="0.25">
      <c r="A65" s="1" t="s">
        <v>3</v>
      </c>
      <c r="B65" s="34">
        <f>'1T'!E65</f>
        <v>627321193.20000005</v>
      </c>
      <c r="C65" s="34">
        <f>'2T'!E65</f>
        <v>807672925.68000007</v>
      </c>
      <c r="D65" s="34">
        <f>+'3T'!E65</f>
        <v>764427822.19999993</v>
      </c>
      <c r="E65" s="34">
        <f>+'4T'!E65</f>
        <v>2714109062.7299995</v>
      </c>
      <c r="F65" s="34">
        <f>SUM(B65:E65)</f>
        <v>4913531003.8099995</v>
      </c>
    </row>
    <row r="66" spans="1:6" x14ac:dyDescent="0.25">
      <c r="A66" s="1" t="s">
        <v>2</v>
      </c>
      <c r="B66" s="34">
        <f>'1T'!E66</f>
        <v>2382472801.1828079</v>
      </c>
      <c r="C66" s="34">
        <f>'2T'!E66</f>
        <v>2962403260.1328077</v>
      </c>
      <c r="D66" s="34">
        <f>+'3T'!E66</f>
        <v>3400370994.7928076</v>
      </c>
      <c r="E66" s="34">
        <f>+'4T'!E66</f>
        <v>5643076453.2128067</v>
      </c>
      <c r="F66" s="34">
        <f>F65+F64</f>
        <v>6668682611.7928076</v>
      </c>
    </row>
    <row r="67" spans="1:6" x14ac:dyDescent="0.25">
      <c r="A67" s="1" t="s">
        <v>1</v>
      </c>
      <c r="B67" s="34">
        <f>'1T'!E67</f>
        <v>227742466.73000002</v>
      </c>
      <c r="C67" s="34">
        <f>'2T'!E67</f>
        <v>326460087.53999996</v>
      </c>
      <c r="D67" s="34">
        <f>+'3T'!E67</f>
        <v>471403604.31</v>
      </c>
      <c r="E67" s="34">
        <f>+'4T'!E67</f>
        <v>1310267082.2199998</v>
      </c>
      <c r="F67" s="32">
        <f>SUM(B67:E67)</f>
        <v>2335873240.7999997</v>
      </c>
    </row>
    <row r="68" spans="1:6" x14ac:dyDescent="0.25">
      <c r="A68" s="1" t="s">
        <v>0</v>
      </c>
      <c r="B68" s="34">
        <f>'1T'!E68</f>
        <v>2154730334.4528079</v>
      </c>
      <c r="C68" s="34">
        <f>'2T'!E68</f>
        <v>2635943172.5928078</v>
      </c>
      <c r="D68" s="34">
        <f>+'3T'!E68</f>
        <v>2928967390.4828076</v>
      </c>
      <c r="E68" s="34">
        <f>+'4T'!E68</f>
        <v>4332809370.9928074</v>
      </c>
      <c r="F68" s="34">
        <f>F66-F67</f>
        <v>4332809370.9928074</v>
      </c>
    </row>
    <row r="69" spans="1:6" ht="15.75" thickBot="1" x14ac:dyDescent="0.3">
      <c r="A69" s="15"/>
      <c r="B69" s="35"/>
      <c r="C69" s="35"/>
      <c r="D69" s="35"/>
      <c r="E69" s="35"/>
      <c r="F69" s="35"/>
    </row>
    <row r="70" spans="1:6" ht="15.75" thickTop="1" x14ac:dyDescent="0.25">
      <c r="A70" s="4" t="s">
        <v>56</v>
      </c>
    </row>
    <row r="71" spans="1:6" x14ac:dyDescent="0.25">
      <c r="A71" s="1"/>
    </row>
    <row r="73" spans="1:6" x14ac:dyDescent="0.25">
      <c r="A73" s="12" t="s">
        <v>91</v>
      </c>
    </row>
  </sheetData>
  <mergeCells count="13">
    <mergeCell ref="A58:F58"/>
    <mergeCell ref="A59:F59"/>
    <mergeCell ref="A60:F60"/>
    <mergeCell ref="A1:G1"/>
    <mergeCell ref="A8:G8"/>
    <mergeCell ref="A9:G9"/>
    <mergeCell ref="A25:F25"/>
    <mergeCell ref="A26:F26"/>
    <mergeCell ref="A27:F27"/>
    <mergeCell ref="A42:F42"/>
    <mergeCell ref="A43:F43"/>
    <mergeCell ref="A44:F44"/>
    <mergeCell ref="A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</vt:lpstr>
      <vt:lpstr>2T</vt:lpstr>
      <vt:lpstr>3T</vt:lpstr>
      <vt:lpstr>4T</vt:lpstr>
      <vt:lpstr>Semestral</vt:lpstr>
      <vt:lpstr>3T Acumulado</vt:lpstr>
      <vt:lpstr>Anual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Verónica Delgado</dc:creator>
  <cp:lastModifiedBy>Horacio Rodriguez</cp:lastModifiedBy>
  <cp:lastPrinted>2013-03-15T21:09:57Z</cp:lastPrinted>
  <dcterms:created xsi:type="dcterms:W3CDTF">2012-10-29T22:42:13Z</dcterms:created>
  <dcterms:modified xsi:type="dcterms:W3CDTF">2017-04-07T20:08:44Z</dcterms:modified>
</cp:coreProperties>
</file>