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<sst xmlns="http://schemas.openxmlformats.org/spreadsheetml/2006/main" count="520" uniqueCount="104">
  <si>
    <t xml:space="preserve">Programa: </t>
  </si>
  <si>
    <t>Institución:</t>
  </si>
  <si>
    <t>Unidad</t>
  </si>
  <si>
    <t>Rubro por objeto de gasto</t>
  </si>
  <si>
    <t>Unidad Ejecutora: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</si>
  <si>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</si>
  <si>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</si>
  <si>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</si>
  <si>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</si>
  <si>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 xml:space="preserve">Atención a personas pobres con discapacidad </t>
  </si>
  <si>
    <t>1. Subsidos para acceder a servicios y apoyos diversos</t>
  </si>
  <si>
    <t>2. Subsidos para adquirir ayudas técnicas</t>
  </si>
  <si>
    <t>Departamento Técnico</t>
  </si>
  <si>
    <t>III Trimestre</t>
  </si>
  <si>
    <t>Julio</t>
  </si>
  <si>
    <t>Agosto</t>
  </si>
  <si>
    <t>Personas*</t>
  </si>
  <si>
    <t>Enero</t>
  </si>
  <si>
    <t>Febrero</t>
  </si>
  <si>
    <t>Marzo</t>
  </si>
  <si>
    <t>Abril</t>
  </si>
  <si>
    <t xml:space="preserve">Mayo </t>
  </si>
  <si>
    <t>Junio</t>
  </si>
  <si>
    <t>Octubre</t>
  </si>
  <si>
    <t xml:space="preserve">(*) El nùmero de personas que se anotan son las que ingresan nuevas en cada mes dado que lo que se acumula son los subsidios. </t>
  </si>
  <si>
    <t>Mayo</t>
  </si>
  <si>
    <t>2.  Transferencias corrientes a personas (partida 6.02.99) ( Ley 8783)</t>
  </si>
  <si>
    <t>1.  Transferencias corrientes a personas (partida 6.02.99) (Convenio)</t>
  </si>
  <si>
    <t>Anual</t>
  </si>
  <si>
    <t>I Trimestre</t>
  </si>
  <si>
    <t>II Trimestre</t>
  </si>
  <si>
    <t>IV Trimestre</t>
  </si>
  <si>
    <t>FODESAF</t>
  </si>
  <si>
    <t>Período:</t>
  </si>
  <si>
    <t>Cuadro N°1</t>
  </si>
  <si>
    <t>Reporte de beneficiarios efectivos financiados por el Fondo de Desarrollo Social y Asignaciones Familiares</t>
  </si>
  <si>
    <t>Cuadro N°2</t>
  </si>
  <si>
    <t>Reporte de gastos efectivos por producto financiados por el Fondo de Desarrollo Social y Asignaciones Familiares</t>
  </si>
  <si>
    <t>Unidad: Colones</t>
  </si>
  <si>
    <t>Cuadro N°3</t>
  </si>
  <si>
    <t>Cuadro N°4</t>
  </si>
  <si>
    <t>Reporte de gastos efectivos por rubro financiados por el Fondo de Desarrollo Social y Asignaciones Familiares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</si>
  <si>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</si>
  <si>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(*) El número de personas que se anotan son las que ingresan nuevas en cada mes dado que lo que se acumula son los subsidios. </t>
  </si>
  <si>
    <t>Cuadro 2</t>
  </si>
  <si>
    <t xml:space="preserve">Cuadro 3 </t>
  </si>
  <si>
    <t xml:space="preserve">Reporte de gastos efectivos financiados por el Fondo de Desarrollo Social y Asignaciones Familiares </t>
  </si>
  <si>
    <t xml:space="preserve">Reporte de gastos efectivos financiados por el Fondo de Desarrollo Social </t>
  </si>
  <si>
    <t>I Semestre</t>
  </si>
  <si>
    <t>Periodo:</t>
  </si>
  <si>
    <t>Septiembre</t>
  </si>
  <si>
    <t>(*) El número de personas que se anotan son las que ingresan nuevas en cada mes.</t>
  </si>
  <si>
    <t>4. Egresos efectivos pagados*</t>
  </si>
  <si>
    <t xml:space="preserve">I Trimestre </t>
  </si>
  <si>
    <t xml:space="preserve"> Acumulado</t>
  </si>
  <si>
    <t>(*) El número de personas que se anotan son las que ingresan nuevas en cada trimestre.</t>
  </si>
  <si>
    <t>Colones</t>
  </si>
  <si>
    <t>Noviembre</t>
  </si>
  <si>
    <t>Diciembre</t>
  </si>
  <si>
    <t>IVTrimestre</t>
  </si>
  <si>
    <t>Cuadro 3</t>
  </si>
  <si>
    <t>Convenio</t>
  </si>
  <si>
    <t>Ley 8783</t>
  </si>
  <si>
    <t>Beneficio</t>
  </si>
  <si>
    <t>(*) Incluye gastos de recursos de convenio y Ley 8783.</t>
  </si>
  <si>
    <t xml:space="preserve"> </t>
  </si>
  <si>
    <t>CONAPDIS</t>
  </si>
  <si>
    <r>
      <t xml:space="preserve">Fuente: </t>
    </r>
    <r>
      <rPr>
        <sz val="11"/>
        <color theme="1"/>
        <rFont val="Calibri"/>
        <family val="2"/>
      </rPr>
      <t>Gestion de Modelos , Departamento Técnico</t>
    </r>
    <r>
      <rPr>
        <sz val="11"/>
        <color indexed="8"/>
        <rFont val="Calibri"/>
        <family val="2"/>
      </rPr>
      <t>, CONAPDIS</t>
    </r>
  </si>
  <si>
    <r>
      <t xml:space="preserve">Fuente: </t>
    </r>
    <r>
      <rPr>
        <sz val="11"/>
        <color indexed="8"/>
        <rFont val="Calibri"/>
        <family val="2"/>
      </rPr>
      <t>Financiero Contable. Departamento Administrativo</t>
    </r>
    <r>
      <rPr>
        <sz val="11"/>
        <color indexed="8"/>
        <rFont val="Calibri"/>
        <family val="2"/>
      </rPr>
      <t>, CONAPDIS</t>
    </r>
  </si>
  <si>
    <r>
      <t xml:space="preserve">Fuente: </t>
    </r>
    <r>
      <rPr>
        <sz val="11"/>
        <color theme="1"/>
        <rFont val="Calibri"/>
        <family val="2"/>
      </rPr>
      <t>Financiero Contable. Departamento Administrativo</t>
    </r>
    <r>
      <rPr>
        <sz val="11"/>
        <color indexed="8"/>
        <rFont val="Calibri"/>
        <family val="2"/>
      </rPr>
      <t>, CONAPDIS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</si>
  <si>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Contable.</t>
    </r>
    <r>
      <rPr>
        <sz val="11"/>
        <color indexed="8"/>
        <rFont val="Arial"/>
        <family val="2"/>
      </rPr>
      <t xml:space="preserve"> CONAPDIS</t>
    </r>
  </si>
  <si>
    <t>Fuente: Financiero Contable.  CONAPDIS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</si>
  <si>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Gestion de Modelos , Departamento Técnico</t>
    </r>
    <r>
      <rPr>
        <sz val="11"/>
        <color indexed="8"/>
        <rFont val="Calibri"/>
        <family val="2"/>
      </rPr>
      <t>, CONAPDIS</t>
    </r>
  </si>
  <si>
    <r>
      <t>Fuente: Gestion de Modelos , Departamento Técnico</t>
    </r>
    <r>
      <rPr>
        <sz val="11"/>
        <color indexed="8"/>
        <rFont val="Calibri"/>
        <family val="2"/>
      </rPr>
      <t>, CONAPDIS</t>
    </r>
  </si>
  <si>
    <t>Fuente: Informes Trimestrales 2015, CONAPDIS</t>
  </si>
  <si>
    <r>
      <t>Fuente: Gestión de Modelos , Departamento Técnico</t>
    </r>
    <r>
      <rPr>
        <sz val="11"/>
        <color indexed="8"/>
        <rFont val="Calibri"/>
        <family val="2"/>
      </rPr>
      <t>, CONAPDIS</t>
    </r>
  </si>
  <si>
    <t>Primer Trimestre 2016</t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</si>
  <si>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 xml:space="preserve">: </t>
    </r>
    <r>
      <rPr>
        <sz val="11"/>
        <color indexed="8"/>
        <rFont val="Calibri"/>
        <family val="2"/>
      </rPr>
      <t>CONAPDIS, Marzo 2016</t>
    </r>
  </si>
  <si>
    <t>Segundo Trimestre 2016</t>
  </si>
  <si>
    <t>Tercer Trimestre 2016</t>
  </si>
  <si>
    <t>Cuarto Trimestre 2016</t>
  </si>
  <si>
    <t>Fuente: Informe Cuarto Trimestre 2016, CONAPDIS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</si>
  <si>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Informe Tercer Trimestre 2016, CONAPDIS</t>
    </r>
  </si>
  <si>
    <t>Primer Semestre 2016</t>
  </si>
  <si>
    <t>Tercer Trimestre Acumulado 2016</t>
  </si>
  <si>
    <t>Fuente: Informes Trimestrales 2016, CONAPDIS</t>
  </si>
  <si>
    <t>Fuente: Financiero Contable.  CONAPDIS,  2016</t>
  </si>
  <si>
    <t>Fuentes: Informes Trimestrales 2016, CONAPDIS</t>
  </si>
  <si>
    <t>Fuente: Financiero Contable.  CONAPDIS, 2016</t>
  </si>
  <si>
    <t>Fecha de actualización: 27/05/2016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</si>
  <si>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Contable.</t>
    </r>
    <r>
      <rPr>
        <sz val="11"/>
        <color indexed="8"/>
        <rFont val="Arial"/>
        <family val="2"/>
      </rPr>
      <t xml:space="preserve"> CONAPDIS, Junio 2016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</si>
  <si>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</t>
    </r>
    <r>
      <rPr>
        <sz val="11"/>
        <color indexed="8"/>
        <rFont val="Arial"/>
        <family val="2"/>
      </rPr>
      <t>, CONAPDIS,  Junio 2016</t>
    </r>
  </si>
  <si>
    <r>
      <t>Fuente: SISUB</t>
    </r>
    <r>
      <rPr>
        <sz val="11"/>
        <color indexed="8"/>
        <rFont val="Arial"/>
        <family val="2"/>
      </rPr>
      <t>, CONAPDIS, Junio 2016</t>
    </r>
  </si>
  <si>
    <t>Fuente: Financiero Contable. CONAPDIS, Junio 2016</t>
  </si>
  <si>
    <t>Fuente: Financiero Contable, CONAPDIS,  Junio 2016</t>
  </si>
  <si>
    <t>2. Subsidos para acceder a vivir en alternativas de convivencia familiar (abandono) ( Convenio)</t>
  </si>
  <si>
    <t>3. Subsidos para acceder a vivir en alternativas de convivencia familiar (abandono) ( Ley 8783)</t>
  </si>
  <si>
    <t>2. Subsidos para acceder a vivir en alternativas de convivencia familiar (abandono) (Convenio)</t>
  </si>
  <si>
    <t>3. Subsidos para acceder a vivir en alternativas de convivencia familiar (abandono)( Ley 8783)</t>
  </si>
  <si>
    <t>4.Gastos generales</t>
  </si>
  <si>
    <t>3. Subsidos para acceder a vivir en alternativas de convivencia familiar (abandono)   ( Ley 8783)</t>
  </si>
  <si>
    <t>Fecha de actualización: 29/03/2017</t>
  </si>
  <si>
    <t>5. Otros Egresos**</t>
  </si>
  <si>
    <t xml:space="preserve">6. Saldo en caja final   (3-4)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</si>
</sst>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₡&quot;#,##0;&quot;₡&quot;\-#,##0"/>
    <numFmt numFmtId="173" formatCode="&quot;₡&quot;#,##0;[Red]&quot;₡&quot;\-#,##0"/>
    <numFmt numFmtId="174" formatCode="&quot;₡&quot;#,##0.00;&quot;₡&quot;\-#,##0.00"/>
    <numFmt numFmtId="175" formatCode="&quot;₡&quot;#,##0.00;[Red]&quot;₡&quot;\-#,##0.00"/>
    <numFmt numFmtId="176" formatCode="_ &quot;₡&quot;* #,##0_ ;_ &quot;₡&quot;* \-#,##0_ ;_ &quot;₡&quot;* &quot;-&quot;_ ;_ @_ "/>
    <numFmt numFmtId="177" formatCode="_ * #,##0_ ;_ * \-#,##0_ ;_ * &quot;-&quot;_ ;_ @_ "/>
    <numFmt numFmtId="178" formatCode="_ &quot;₡&quot;* #,##0.00_ ;_ &quot;₡&quot;* \-#,##0.00_ ;_ &quot;₡&quot;* &quot;-&quot;??_ ;_ @_ "/>
    <numFmt numFmtId="179" formatCode="_ * #,##0.00_ ;_ * \-#,##0.00_ ;_ * &quot;-&quot;??_ ;_ @_ "/>
    <numFmt numFmtId="180" formatCode="0.0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[$-140A]dddd\,\ dd&quot; de &quot;mmmm&quot; de &quot;yyyy"/>
    <numFmt numFmtId="185" formatCode="[$-140A]hh:mm:ss\ AM/PM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82" fontId="48" fillId="0" borderId="11" xfId="46" applyNumberFormat="1" applyFont="1" applyFill="1" applyBorder="1" applyAlignment="1">
      <alignment horizontal="center" vertical="center" wrapText="1"/>
    </xf>
    <xf numFmtId="182" fontId="20" fillId="0" borderId="0" xfId="46" applyNumberFormat="1" applyFont="1" applyFill="1" applyBorder="1" applyAlignment="1">
      <alignment/>
    </xf>
    <xf numFmtId="182" fontId="50" fillId="0" borderId="0" xfId="46" applyNumberFormat="1" applyFont="1" applyFill="1" applyBorder="1" applyAlignment="1">
      <alignment/>
    </xf>
    <xf numFmtId="182" fontId="50" fillId="0" borderId="0" xfId="46" applyNumberFormat="1" applyFont="1" applyBorder="1" applyAlignment="1">
      <alignment/>
    </xf>
    <xf numFmtId="182" fontId="0" fillId="0" borderId="11" xfId="46" applyNumberFormat="1" applyFont="1" applyFill="1" applyBorder="1" applyAlignment="1">
      <alignment horizontal="center"/>
    </xf>
    <xf numFmtId="182" fontId="0" fillId="0" borderId="0" xfId="46" applyNumberFormat="1" applyFont="1" applyBorder="1" applyAlignment="1">
      <alignment horizontal="center" vertical="top" wrapText="1"/>
    </xf>
    <xf numFmtId="182" fontId="48" fillId="0" borderId="11" xfId="46" applyNumberFormat="1" applyFont="1" applyFill="1" applyBorder="1" applyAlignment="1">
      <alignment vertical="center" wrapText="1"/>
    </xf>
    <xf numFmtId="182" fontId="48" fillId="0" borderId="0" xfId="46" applyNumberFormat="1" applyFont="1" applyFill="1" applyAlignment="1">
      <alignment horizontal="center"/>
    </xf>
    <xf numFmtId="182" fontId="0" fillId="0" borderId="0" xfId="46" applyNumberFormat="1" applyFont="1" applyFill="1" applyAlignment="1">
      <alignment/>
    </xf>
    <xf numFmtId="182" fontId="49" fillId="0" borderId="0" xfId="46" applyNumberFormat="1" applyFont="1" applyFill="1" applyAlignment="1">
      <alignment/>
    </xf>
    <xf numFmtId="182" fontId="48" fillId="0" borderId="0" xfId="46" applyNumberFormat="1" applyFont="1" applyFill="1" applyAlignment="1">
      <alignment horizontal="right"/>
    </xf>
    <xf numFmtId="182" fontId="48" fillId="0" borderId="0" xfId="46" applyNumberFormat="1" applyFont="1" applyFill="1" applyBorder="1" applyAlignment="1">
      <alignment vertical="top"/>
    </xf>
    <xf numFmtId="182" fontId="48" fillId="0" borderId="0" xfId="46" applyNumberFormat="1" applyFont="1" applyAlignment="1">
      <alignment/>
    </xf>
    <xf numFmtId="182" fontId="48" fillId="0" borderId="0" xfId="46" applyNumberFormat="1" applyFont="1" applyAlignment="1">
      <alignment/>
    </xf>
    <xf numFmtId="182" fontId="48" fillId="0" borderId="0" xfId="46" applyNumberFormat="1" applyFont="1" applyFill="1" applyBorder="1" applyAlignment="1">
      <alignment vertical="top" wrapText="1"/>
    </xf>
    <xf numFmtId="182" fontId="0" fillId="0" borderId="0" xfId="46" applyNumberFormat="1" applyFont="1" applyFill="1" applyBorder="1" applyAlignment="1">
      <alignment vertical="top"/>
    </xf>
    <xf numFmtId="182" fontId="48" fillId="0" borderId="0" xfId="46" applyNumberFormat="1" applyFont="1" applyAlignment="1">
      <alignment horizontal="left"/>
    </xf>
    <xf numFmtId="182" fontId="48" fillId="0" borderId="0" xfId="46" applyNumberFormat="1" applyFont="1" applyFill="1" applyAlignment="1">
      <alignment/>
    </xf>
    <xf numFmtId="182" fontId="49" fillId="0" borderId="0" xfId="46" applyNumberFormat="1" applyFont="1" applyAlignment="1">
      <alignment/>
    </xf>
    <xf numFmtId="182" fontId="48" fillId="0" borderId="10" xfId="46" applyNumberFormat="1" applyFont="1" applyFill="1" applyBorder="1" applyAlignment="1">
      <alignment horizontal="center"/>
    </xf>
    <xf numFmtId="182" fontId="48" fillId="0" borderId="10" xfId="46" applyNumberFormat="1" applyFont="1" applyBorder="1" applyAlignment="1">
      <alignment horizontal="center"/>
    </xf>
    <xf numFmtId="182" fontId="51" fillId="0" borderId="0" xfId="46" applyNumberFormat="1" applyFont="1" applyAlignment="1">
      <alignment/>
    </xf>
    <xf numFmtId="182" fontId="0" fillId="0" borderId="0" xfId="46" applyNumberFormat="1" applyFont="1" applyFill="1" applyBorder="1" applyAlignment="1">
      <alignment/>
    </xf>
    <xf numFmtId="182" fontId="0" fillId="0" borderId="0" xfId="46" applyNumberFormat="1" applyFont="1" applyFill="1" applyBorder="1" applyAlignment="1">
      <alignment horizontal="left" vertical="top" wrapText="1"/>
    </xf>
    <xf numFmtId="182" fontId="0" fillId="0" borderId="0" xfId="46" applyNumberFormat="1" applyFont="1" applyFill="1" applyBorder="1" applyAlignment="1">
      <alignment horizontal="center" vertical="center" wrapText="1"/>
    </xf>
    <xf numFmtId="182" fontId="20" fillId="0" borderId="0" xfId="46" applyNumberFormat="1" applyFont="1" applyFill="1" applyBorder="1" applyAlignment="1">
      <alignment horizontal="left" vertical="top" wrapText="1"/>
    </xf>
    <xf numFmtId="182" fontId="49" fillId="0" borderId="0" xfId="46" applyNumberFormat="1" applyFont="1" applyBorder="1" applyAlignment="1">
      <alignment/>
    </xf>
    <xf numFmtId="182" fontId="0" fillId="0" borderId="0" xfId="46" applyNumberFormat="1" applyFont="1" applyFill="1" applyBorder="1" applyAlignment="1">
      <alignment horizontal="left"/>
    </xf>
    <xf numFmtId="182" fontId="52" fillId="0" borderId="0" xfId="46" applyNumberFormat="1" applyFont="1" applyFill="1" applyBorder="1" applyAlignment="1">
      <alignment wrapText="1"/>
    </xf>
    <xf numFmtId="182" fontId="52" fillId="0" borderId="0" xfId="46" applyNumberFormat="1" applyFont="1" applyAlignment="1">
      <alignment/>
    </xf>
    <xf numFmtId="182" fontId="53" fillId="0" borderId="0" xfId="46" applyNumberFormat="1" applyFont="1" applyFill="1" applyBorder="1" applyAlignment="1">
      <alignment/>
    </xf>
    <xf numFmtId="182" fontId="53" fillId="0" borderId="0" xfId="46" applyNumberFormat="1" applyFont="1" applyFill="1" applyAlignment="1">
      <alignment wrapText="1"/>
    </xf>
    <xf numFmtId="182" fontId="50" fillId="0" borderId="0" xfId="46" applyNumberFormat="1" applyFont="1" applyFill="1" applyAlignment="1">
      <alignment/>
    </xf>
    <xf numFmtId="182" fontId="50" fillId="0" borderId="0" xfId="46" applyNumberFormat="1" applyFont="1" applyFill="1" applyAlignment="1">
      <alignment horizontal="left"/>
    </xf>
    <xf numFmtId="182" fontId="50" fillId="0" borderId="0" xfId="46" applyNumberFormat="1" applyFont="1" applyAlignment="1">
      <alignment/>
    </xf>
    <xf numFmtId="182" fontId="54" fillId="0" borderId="0" xfId="46" applyNumberFormat="1" applyFont="1" applyBorder="1" applyAlignment="1">
      <alignment/>
    </xf>
    <xf numFmtId="182" fontId="54" fillId="0" borderId="0" xfId="46" applyNumberFormat="1" applyFont="1" applyAlignment="1">
      <alignment/>
    </xf>
    <xf numFmtId="182" fontId="20" fillId="0" borderId="0" xfId="46" applyNumberFormat="1" applyFont="1" applyBorder="1" applyAlignment="1">
      <alignment horizontal="left" vertical="center" wrapText="1"/>
    </xf>
    <xf numFmtId="182" fontId="49" fillId="0" borderId="0" xfId="46" applyNumberFormat="1" applyFont="1" applyBorder="1" applyAlignment="1">
      <alignment horizontal="center" vertical="center" wrapText="1"/>
    </xf>
    <xf numFmtId="182" fontId="48" fillId="0" borderId="11" xfId="46" applyNumberFormat="1" applyFont="1" applyFill="1" applyBorder="1" applyAlignment="1">
      <alignment horizontal="left" vertical="center"/>
    </xf>
    <xf numFmtId="182" fontId="55" fillId="0" borderId="0" xfId="46" applyNumberFormat="1" applyFont="1" applyAlignment="1">
      <alignment/>
    </xf>
    <xf numFmtId="182" fontId="52" fillId="0" borderId="0" xfId="46" applyNumberFormat="1" applyFont="1" applyFill="1" applyAlignment="1">
      <alignment/>
    </xf>
    <xf numFmtId="182" fontId="53" fillId="0" borderId="0" xfId="46" applyNumberFormat="1" applyFont="1" applyFill="1" applyAlignment="1">
      <alignment/>
    </xf>
    <xf numFmtId="182" fontId="53" fillId="0" borderId="0" xfId="46" applyNumberFormat="1" applyFont="1" applyFill="1" applyAlignment="1">
      <alignment horizontal="right"/>
    </xf>
    <xf numFmtId="182" fontId="55" fillId="0" borderId="0" xfId="46" applyNumberFormat="1" applyFont="1" applyFill="1" applyAlignment="1">
      <alignment/>
    </xf>
    <xf numFmtId="182" fontId="0" fillId="0" borderId="0" xfId="46" applyNumberFormat="1" applyFont="1" applyBorder="1" applyAlignment="1">
      <alignment/>
    </xf>
    <xf numFmtId="182" fontId="48" fillId="0" borderId="11" xfId="46" applyNumberFormat="1" applyFont="1" applyFill="1" applyBorder="1" applyAlignment="1">
      <alignment/>
    </xf>
    <xf numFmtId="182" fontId="0" fillId="0" borderId="0" xfId="46" applyNumberFormat="1" applyFont="1" applyAlignment="1">
      <alignment/>
    </xf>
    <xf numFmtId="182" fontId="0" fillId="0" borderId="0" xfId="46" applyNumberFormat="1" applyFont="1" applyBorder="1" applyAlignment="1">
      <alignment horizontal="center"/>
    </xf>
    <xf numFmtId="182" fontId="0" fillId="0" borderId="0" xfId="46" applyNumberFormat="1" applyFont="1" applyBorder="1" applyAlignment="1">
      <alignment horizontal="left" vertical="top" wrapText="1"/>
    </xf>
    <xf numFmtId="182" fontId="0" fillId="0" borderId="0" xfId="46" applyNumberFormat="1" applyFont="1" applyBorder="1" applyAlignment="1">
      <alignment horizontal="center" vertical="center" wrapText="1"/>
    </xf>
    <xf numFmtId="182" fontId="26" fillId="0" borderId="0" xfId="46" applyNumberFormat="1" applyFont="1" applyBorder="1" applyAlignment="1">
      <alignment horizontal="left" vertical="top" wrapText="1"/>
    </xf>
    <xf numFmtId="182" fontId="0" fillId="0" borderId="0" xfId="46" applyNumberFormat="1" applyFont="1" applyBorder="1" applyAlignment="1">
      <alignment horizontal="left"/>
    </xf>
    <xf numFmtId="182" fontId="48" fillId="0" borderId="11" xfId="46" applyNumberFormat="1" applyFont="1" applyFill="1" applyBorder="1" applyAlignment="1">
      <alignment horizontal="center" wrapText="1"/>
    </xf>
    <xf numFmtId="182" fontId="56" fillId="0" borderId="0" xfId="46" applyNumberFormat="1" applyFont="1" applyFill="1" applyBorder="1" applyAlignment="1">
      <alignment/>
    </xf>
    <xf numFmtId="182" fontId="20" fillId="0" borderId="0" xfId="46" applyNumberFormat="1" applyFont="1" applyFill="1" applyBorder="1" applyAlignment="1">
      <alignment horizontal="left" vertical="center" wrapText="1"/>
    </xf>
    <xf numFmtId="182" fontId="26" fillId="0" borderId="0" xfId="46" applyNumberFormat="1" applyFont="1" applyFill="1" applyBorder="1" applyAlignment="1">
      <alignment horizontal="left" vertical="center" wrapText="1"/>
    </xf>
    <xf numFmtId="182" fontId="48" fillId="0" borderId="0" xfId="46" applyNumberFormat="1" applyFont="1" applyFill="1" applyAlignment="1">
      <alignment/>
    </xf>
    <xf numFmtId="182" fontId="28" fillId="0" borderId="10" xfId="46" applyNumberFormat="1" applyFont="1" applyFill="1" applyBorder="1" applyAlignment="1">
      <alignment horizontal="center"/>
    </xf>
    <xf numFmtId="182" fontId="20" fillId="0" borderId="0" xfId="46" applyNumberFormat="1" applyFont="1" applyFill="1" applyBorder="1" applyAlignment="1">
      <alignment horizontal="center"/>
    </xf>
    <xf numFmtId="182" fontId="0" fillId="0" borderId="0" xfId="46" applyNumberFormat="1" applyFont="1" applyFill="1" applyBorder="1" applyAlignment="1">
      <alignment horizontal="center"/>
    </xf>
    <xf numFmtId="182" fontId="48" fillId="0" borderId="11" xfId="46" applyNumberFormat="1" applyFont="1" applyFill="1" applyBorder="1" applyAlignment="1">
      <alignment horizontal="center"/>
    </xf>
    <xf numFmtId="182" fontId="0" fillId="0" borderId="0" xfId="46" applyNumberFormat="1" applyFont="1" applyFill="1" applyAlignment="1">
      <alignment horizontal="left"/>
    </xf>
    <xf numFmtId="182" fontId="0" fillId="0" borderId="0" xfId="46" applyNumberFormat="1" applyFont="1" applyBorder="1" applyAlignment="1">
      <alignment horizontal="center" vertical="center" wrapText="1"/>
    </xf>
    <xf numFmtId="182" fontId="0" fillId="0" borderId="0" xfId="46" applyNumberFormat="1" applyFont="1" applyAlignment="1">
      <alignment/>
    </xf>
    <xf numFmtId="182" fontId="0" fillId="0" borderId="0" xfId="46" applyNumberFormat="1" applyFont="1" applyFill="1" applyAlignment="1">
      <alignment/>
    </xf>
    <xf numFmtId="182" fontId="0" fillId="0" borderId="0" xfId="46" applyNumberFormat="1" applyFont="1" applyFill="1" applyBorder="1" applyAlignment="1">
      <alignment/>
    </xf>
    <xf numFmtId="182" fontId="0" fillId="0" borderId="0" xfId="46" applyNumberFormat="1" applyFont="1" applyBorder="1" applyAlignment="1">
      <alignment/>
    </xf>
    <xf numFmtId="182" fontId="0" fillId="0" borderId="0" xfId="46" applyNumberFormat="1" applyFont="1" applyBorder="1" applyAlignment="1">
      <alignment horizontal="center"/>
    </xf>
    <xf numFmtId="182" fontId="0" fillId="0" borderId="0" xfId="46" applyNumberFormat="1" applyFont="1" applyBorder="1" applyAlignment="1">
      <alignment horizontal="left" vertical="top" wrapText="1"/>
    </xf>
    <xf numFmtId="182" fontId="0" fillId="0" borderId="0" xfId="46" applyNumberFormat="1" applyFont="1" applyBorder="1" applyAlignment="1">
      <alignment horizontal="left"/>
    </xf>
    <xf numFmtId="182" fontId="0" fillId="0" borderId="0" xfId="46" applyNumberFormat="1" applyFont="1" applyFill="1" applyBorder="1" applyAlignment="1">
      <alignment horizontal="center" vertical="center" wrapText="1"/>
    </xf>
    <xf numFmtId="182" fontId="26" fillId="0" borderId="0" xfId="46" applyNumberFormat="1" applyFont="1" applyFill="1" applyBorder="1" applyAlignment="1">
      <alignment horizontal="left" vertical="center"/>
    </xf>
    <xf numFmtId="182" fontId="0" fillId="0" borderId="0" xfId="46" applyNumberFormat="1" applyFont="1" applyFill="1" applyBorder="1" applyAlignment="1">
      <alignment horizontal="center"/>
    </xf>
    <xf numFmtId="1" fontId="48" fillId="0" borderId="0" xfId="46" applyNumberFormat="1" applyFont="1" applyAlignment="1">
      <alignment horizontal="left"/>
    </xf>
    <xf numFmtId="182" fontId="0" fillId="0" borderId="0" xfId="46" applyNumberFormat="1" applyFont="1" applyAlignment="1">
      <alignment/>
    </xf>
    <xf numFmtId="182" fontId="0" fillId="0" borderId="0" xfId="46" applyNumberFormat="1" applyFont="1" applyFill="1" applyAlignment="1">
      <alignment/>
    </xf>
    <xf numFmtId="182" fontId="0" fillId="0" borderId="0" xfId="46" applyNumberFormat="1" applyFont="1" applyFill="1" applyBorder="1" applyAlignment="1">
      <alignment/>
    </xf>
    <xf numFmtId="182" fontId="0" fillId="0" borderId="0" xfId="46" applyNumberFormat="1" applyFont="1" applyBorder="1" applyAlignment="1">
      <alignment/>
    </xf>
    <xf numFmtId="182" fontId="0" fillId="0" borderId="0" xfId="46" applyNumberFormat="1" applyFont="1" applyBorder="1" applyAlignment="1">
      <alignment horizontal="center"/>
    </xf>
    <xf numFmtId="182" fontId="0" fillId="0" borderId="0" xfId="46" applyNumberFormat="1" applyFont="1" applyBorder="1" applyAlignment="1">
      <alignment horizontal="left" vertical="top" wrapText="1"/>
    </xf>
    <xf numFmtId="182" fontId="0" fillId="0" borderId="0" xfId="46" applyNumberFormat="1" applyFont="1" applyBorder="1" applyAlignment="1">
      <alignment horizontal="center" vertical="center" wrapText="1"/>
    </xf>
    <xf numFmtId="182" fontId="0" fillId="0" borderId="0" xfId="46" applyNumberFormat="1" applyFont="1" applyBorder="1" applyAlignment="1">
      <alignment horizontal="left"/>
    </xf>
    <xf numFmtId="182" fontId="0" fillId="0" borderId="0" xfId="46" applyNumberFormat="1" applyFont="1" applyFill="1" applyBorder="1" applyAlignment="1">
      <alignment horizontal="center"/>
    </xf>
    <xf numFmtId="182" fontId="48" fillId="0" borderId="0" xfId="46" applyNumberFormat="1" applyFont="1" applyFill="1" applyAlignment="1">
      <alignment horizontal="center"/>
    </xf>
    <xf numFmtId="182" fontId="0" fillId="0" borderId="0" xfId="46" applyNumberFormat="1" applyFont="1" applyFill="1" applyAlignment="1">
      <alignment/>
    </xf>
    <xf numFmtId="182" fontId="0" fillId="0" borderId="0" xfId="46" applyNumberFormat="1" applyFont="1" applyAlignment="1">
      <alignment/>
    </xf>
    <xf numFmtId="182" fontId="0" fillId="0" borderId="0" xfId="46" applyNumberFormat="1" applyFont="1" applyFill="1" applyBorder="1" applyAlignment="1">
      <alignment vertical="top"/>
    </xf>
    <xf numFmtId="182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Border="1" applyAlignment="1">
      <alignment/>
    </xf>
    <xf numFmtId="182" fontId="0" fillId="0" borderId="0" xfId="46" applyNumberFormat="1" applyFont="1" applyFill="1" applyBorder="1" applyAlignment="1">
      <alignment horizontal="left" vertical="top" wrapText="1"/>
    </xf>
    <xf numFmtId="182" fontId="0" fillId="0" borderId="0" xfId="46" applyNumberFormat="1" applyFont="1" applyFill="1" applyBorder="1" applyAlignment="1">
      <alignment horizontal="center" vertical="center" wrapText="1"/>
    </xf>
    <xf numFmtId="182" fontId="0" fillId="0" borderId="0" xfId="46" applyNumberFormat="1" applyFont="1" applyFill="1" applyBorder="1" applyAlignment="1">
      <alignment horizontal="left"/>
    </xf>
    <xf numFmtId="182" fontId="0" fillId="0" borderId="0" xfId="46" applyNumberFormat="1" applyFont="1" applyBorder="1" applyAlignment="1">
      <alignment/>
    </xf>
    <xf numFmtId="182" fontId="55" fillId="0" borderId="0" xfId="46" applyNumberFormat="1" applyFont="1" applyFill="1" applyAlignment="1">
      <alignment/>
    </xf>
    <xf numFmtId="182" fontId="28" fillId="0" borderId="0" xfId="46" applyNumberFormat="1" applyFont="1" applyFill="1" applyBorder="1" applyAlignment="1">
      <alignment horizontal="center"/>
    </xf>
    <xf numFmtId="182" fontId="48" fillId="0" borderId="0" xfId="46" applyNumberFormat="1" applyFont="1" applyFill="1" applyAlignment="1">
      <alignment horizontal="center"/>
    </xf>
    <xf numFmtId="182" fontId="0" fillId="0" borderId="0" xfId="46" applyNumberFormat="1" applyFont="1" applyFill="1" applyAlignment="1">
      <alignment/>
    </xf>
    <xf numFmtId="182" fontId="0" fillId="0" borderId="0" xfId="46" applyNumberFormat="1" applyFont="1" applyAlignment="1">
      <alignment/>
    </xf>
    <xf numFmtId="182" fontId="0" fillId="0" borderId="0" xfId="46" applyNumberFormat="1" applyFont="1" applyFill="1" applyBorder="1" applyAlignment="1">
      <alignment vertical="top"/>
    </xf>
    <xf numFmtId="182" fontId="0" fillId="0" borderId="0" xfId="46" applyNumberFormat="1" applyFont="1" applyFill="1" applyAlignment="1">
      <alignment horizontal="left"/>
    </xf>
    <xf numFmtId="182" fontId="51" fillId="0" borderId="0" xfId="46" applyNumberFormat="1" applyFont="1" applyFill="1" applyAlignment="1">
      <alignment/>
    </xf>
    <xf numFmtId="182" fontId="0" fillId="0" borderId="0" xfId="46" applyNumberFormat="1" applyFont="1" applyFill="1" applyBorder="1" applyAlignment="1">
      <alignment/>
    </xf>
    <xf numFmtId="182" fontId="0" fillId="0" borderId="0" xfId="46" applyNumberFormat="1" applyFont="1" applyFill="1" applyBorder="1" applyAlignment="1">
      <alignment horizontal="left" vertical="top" wrapText="1"/>
    </xf>
    <xf numFmtId="182" fontId="0" fillId="0" borderId="0" xfId="46" applyNumberFormat="1" applyFont="1" applyFill="1" applyBorder="1" applyAlignment="1">
      <alignment horizontal="center" vertical="center" wrapText="1"/>
    </xf>
    <xf numFmtId="182" fontId="0" fillId="0" borderId="0" xfId="46" applyNumberFormat="1" applyFont="1" applyFill="1" applyBorder="1" applyAlignment="1">
      <alignment horizontal="left"/>
    </xf>
    <xf numFmtId="182" fontId="0" fillId="0" borderId="0" xfId="46" applyNumberFormat="1" applyFont="1" applyFill="1" applyAlignment="1">
      <alignment/>
    </xf>
    <xf numFmtId="182" fontId="49" fillId="0" borderId="0" xfId="46" applyNumberFormat="1" applyFont="1" applyFill="1" applyAlignment="1">
      <alignment/>
    </xf>
    <xf numFmtId="182" fontId="0" fillId="0" borderId="0" xfId="46" applyNumberFormat="1" applyFont="1" applyBorder="1" applyAlignment="1">
      <alignment/>
    </xf>
    <xf numFmtId="182" fontId="43" fillId="0" borderId="0" xfId="46" applyNumberFormat="1" applyFont="1" applyFill="1" applyAlignment="1">
      <alignment/>
    </xf>
    <xf numFmtId="182" fontId="56" fillId="0" borderId="0" xfId="46" applyNumberFormat="1" applyFont="1" applyAlignment="1">
      <alignment/>
    </xf>
    <xf numFmtId="4" fontId="57" fillId="0" borderId="0" xfId="0" applyNumberFormat="1" applyFont="1" applyFill="1" applyBorder="1" applyAlignment="1">
      <alignment/>
    </xf>
    <xf numFmtId="182" fontId="57" fillId="0" borderId="0" xfId="46" applyNumberFormat="1" applyFont="1" applyFill="1" applyBorder="1" applyAlignment="1">
      <alignment/>
    </xf>
    <xf numFmtId="182" fontId="43" fillId="0" borderId="0" xfId="46" applyNumberFormat="1" applyFont="1" applyFill="1" applyBorder="1" applyAlignment="1">
      <alignment/>
    </xf>
    <xf numFmtId="182" fontId="58" fillId="0" borderId="0" xfId="46" applyNumberFormat="1" applyFont="1" applyBorder="1" applyAlignment="1">
      <alignment horizontal="left" indent="3"/>
    </xf>
    <xf numFmtId="0" fontId="58" fillId="0" borderId="0" xfId="0" applyFont="1" applyBorder="1" applyAlignment="1">
      <alignment horizontal="left" indent="3"/>
    </xf>
    <xf numFmtId="182" fontId="0" fillId="0" borderId="0" xfId="46" applyNumberFormat="1" applyFont="1" applyFill="1" applyAlignment="1">
      <alignment/>
    </xf>
    <xf numFmtId="190" fontId="0" fillId="0" borderId="0" xfId="46" applyNumberFormat="1" applyFont="1" applyFill="1" applyAlignment="1">
      <alignment horizontal="left" indent="6"/>
    </xf>
    <xf numFmtId="182" fontId="0" fillId="0" borderId="0" xfId="46" applyNumberFormat="1" applyFont="1" applyFill="1" applyAlignment="1">
      <alignment horizontal="left" indent="6"/>
    </xf>
    <xf numFmtId="182" fontId="43" fillId="0" borderId="0" xfId="46" applyNumberFormat="1" applyFont="1" applyAlignment="1">
      <alignment/>
    </xf>
    <xf numFmtId="182" fontId="49" fillId="0" borderId="0" xfId="46" applyNumberFormat="1" applyFont="1" applyFill="1" applyBorder="1" applyAlignment="1">
      <alignment/>
    </xf>
    <xf numFmtId="182" fontId="59" fillId="0" borderId="0" xfId="46" applyNumberFormat="1" applyFont="1" applyFill="1" applyBorder="1" applyAlignment="1">
      <alignment/>
    </xf>
    <xf numFmtId="4" fontId="60" fillId="0" borderId="0" xfId="0" applyNumberFormat="1" applyFont="1" applyFill="1" applyAlignment="1">
      <alignment/>
    </xf>
    <xf numFmtId="182" fontId="0" fillId="0" borderId="0" xfId="46" applyNumberFormat="1" applyFont="1" applyAlignment="1">
      <alignment/>
    </xf>
    <xf numFmtId="182" fontId="0" fillId="0" borderId="0" xfId="46" applyNumberFormat="1" applyFont="1" applyFill="1" applyAlignment="1">
      <alignment/>
    </xf>
    <xf numFmtId="3" fontId="0" fillId="0" borderId="0" xfId="46" applyNumberFormat="1" applyFont="1" applyBorder="1" applyAlignment="1">
      <alignment horizontal="center" vertical="center" wrapText="1"/>
    </xf>
    <xf numFmtId="3" fontId="0" fillId="0" borderId="0" xfId="46" applyNumberFormat="1" applyFont="1" applyBorder="1" applyAlignment="1">
      <alignment horizontal="center"/>
    </xf>
    <xf numFmtId="3" fontId="0" fillId="0" borderId="0" xfId="46" applyNumberFormat="1" applyFont="1" applyFill="1" applyBorder="1" applyAlignment="1">
      <alignment horizontal="center" vertical="center" wrapText="1"/>
    </xf>
    <xf numFmtId="3" fontId="0" fillId="0" borderId="0" xfId="46" applyNumberFormat="1" applyFont="1" applyFill="1" applyBorder="1" applyAlignment="1">
      <alignment horizontal="center"/>
    </xf>
    <xf numFmtId="3" fontId="48" fillId="0" borderId="11" xfId="46" applyNumberFormat="1" applyFont="1" applyFill="1" applyBorder="1" applyAlignment="1">
      <alignment horizontal="center" wrapText="1"/>
    </xf>
    <xf numFmtId="3" fontId="0" fillId="0" borderId="0" xfId="46" applyNumberFormat="1" applyFont="1" applyFill="1" applyBorder="1" applyAlignment="1">
      <alignment/>
    </xf>
    <xf numFmtId="3" fontId="48" fillId="0" borderId="11" xfId="46" applyNumberFormat="1" applyFont="1" applyFill="1" applyBorder="1" applyAlignment="1">
      <alignment horizontal="center" vertical="center" wrapText="1"/>
    </xf>
    <xf numFmtId="3" fontId="50" fillId="0" borderId="0" xfId="46" applyNumberFormat="1" applyFont="1" applyFill="1" applyBorder="1" applyAlignment="1">
      <alignment/>
    </xf>
    <xf numFmtId="3" fontId="20" fillId="0" borderId="0" xfId="46" applyNumberFormat="1" applyFont="1" applyFill="1" applyBorder="1" applyAlignment="1">
      <alignment/>
    </xf>
    <xf numFmtId="3" fontId="20" fillId="0" borderId="0" xfId="46" applyNumberFormat="1" applyFont="1" applyFill="1" applyBorder="1" applyAlignment="1">
      <alignment horizontal="center"/>
    </xf>
    <xf numFmtId="3" fontId="48" fillId="0" borderId="11" xfId="46" applyNumberFormat="1" applyFont="1" applyFill="1" applyBorder="1" applyAlignment="1">
      <alignment horizontal="center"/>
    </xf>
    <xf numFmtId="182" fontId="0" fillId="0" borderId="0" xfId="46" applyNumberFormat="1" applyFont="1" applyFill="1" applyAlignment="1">
      <alignment/>
    </xf>
    <xf numFmtId="182" fontId="0" fillId="0" borderId="0" xfId="46" applyNumberFormat="1" applyFont="1" applyFill="1" applyAlignment="1">
      <alignment/>
    </xf>
    <xf numFmtId="182" fontId="0" fillId="0" borderId="0" xfId="46" applyNumberFormat="1" applyFont="1" applyFill="1" applyAlignment="1">
      <alignment/>
    </xf>
    <xf numFmtId="182" fontId="48" fillId="0" borderId="0" xfId="46" applyNumberFormat="1" applyFont="1" applyFill="1" applyAlignment="1">
      <alignment horizontal="center"/>
    </xf>
    <xf numFmtId="182" fontId="48" fillId="0" borderId="0" xfId="46" applyNumberFormat="1" applyFont="1" applyFill="1" applyAlignment="1">
      <alignment horizontal="left"/>
    </xf>
    <xf numFmtId="182" fontId="48" fillId="0" borderId="0" xfId="46" applyNumberFormat="1" applyFont="1" applyFill="1" applyBorder="1" applyAlignment="1">
      <alignment horizontal="center"/>
    </xf>
    <xf numFmtId="182" fontId="0" fillId="0" borderId="0" xfId="46" applyNumberFormat="1" applyFont="1" applyFill="1" applyBorder="1" applyAlignment="1">
      <alignment horizontal="left"/>
    </xf>
    <xf numFmtId="182" fontId="48" fillId="0" borderId="11" xfId="46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left"/>
    </xf>
    <xf numFmtId="182" fontId="50" fillId="0" borderId="0" xfId="46" applyNumberFormat="1" applyFont="1" applyAlignment="1">
      <alignment horizontal="left"/>
    </xf>
    <xf numFmtId="0" fontId="48" fillId="0" borderId="0" xfId="0" applyFont="1" applyFill="1" applyAlignment="1">
      <alignment horizontal="center"/>
    </xf>
    <xf numFmtId="182" fontId="53" fillId="0" borderId="0" xfId="46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182" fontId="0" fillId="0" borderId="0" xfId="46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zoomScalePageLayoutView="0" workbookViewId="0" topLeftCell="A52">
      <selection activeCell="B68" sqref="B68"/>
    </sheetView>
  </sheetViews>
  <sheetFormatPr defaultColWidth="11.57421875" defaultRowHeight="15" customHeight="1"/>
  <cols>
    <col min="1" max="1" width="64.00390625" style="103" customWidth="1"/>
    <col min="2" max="2" width="18.00390625" style="103" customWidth="1"/>
    <col min="3" max="4" width="15.421875" style="103" bestFit="1" customWidth="1"/>
    <col min="5" max="5" width="15.28125" style="103" bestFit="1" customWidth="1"/>
    <col min="6" max="6" width="13.8515625" style="103" customWidth="1"/>
    <col min="7" max="7" width="12.421875" style="103" customWidth="1"/>
    <col min="8" max="9" width="13.57421875" style="15" bestFit="1" customWidth="1"/>
    <col min="10" max="16384" width="11.57421875" style="15" customWidth="1"/>
  </cols>
  <sheetData>
    <row r="1" spans="1:6" ht="15" customHeight="1">
      <c r="A1" s="145" t="s">
        <v>32</v>
      </c>
      <c r="B1" s="145"/>
      <c r="C1" s="145"/>
      <c r="D1" s="145"/>
      <c r="E1" s="145"/>
      <c r="F1" s="102"/>
    </row>
    <row r="2" spans="1:6" ht="15" customHeight="1">
      <c r="A2" s="16" t="s">
        <v>0</v>
      </c>
      <c r="B2" s="17" t="s">
        <v>9</v>
      </c>
      <c r="C2" s="18"/>
      <c r="D2" s="18"/>
      <c r="E2" s="18"/>
      <c r="F2" s="18"/>
    </row>
    <row r="3" spans="1:7" ht="15.75">
      <c r="A3" s="16" t="s">
        <v>1</v>
      </c>
      <c r="B3" s="17" t="s">
        <v>66</v>
      </c>
      <c r="C3" s="19"/>
      <c r="D3" s="20"/>
      <c r="E3" s="20"/>
      <c r="F3" s="19"/>
      <c r="G3" s="105"/>
    </row>
    <row r="4" spans="1:6" ht="15" customHeight="1">
      <c r="A4" s="16" t="s">
        <v>4</v>
      </c>
      <c r="B4" s="18" t="s">
        <v>12</v>
      </c>
      <c r="C4" s="19"/>
      <c r="D4" s="20"/>
      <c r="E4" s="20"/>
      <c r="F4" s="19"/>
    </row>
    <row r="5" spans="1:6" ht="15" customHeight="1">
      <c r="A5" s="16" t="s">
        <v>33</v>
      </c>
      <c r="B5" s="22" t="s">
        <v>76</v>
      </c>
      <c r="C5" s="18"/>
      <c r="D5" s="18"/>
      <c r="E5" s="18"/>
      <c r="F5" s="18"/>
    </row>
    <row r="6" spans="1:6" ht="15" customHeight="1">
      <c r="A6" s="16"/>
      <c r="B6" s="22"/>
      <c r="C6" s="23"/>
      <c r="D6" s="23"/>
      <c r="E6" s="23"/>
      <c r="F6" s="23"/>
    </row>
    <row r="7" spans="1:6" ht="15" customHeight="1">
      <c r="A7" s="16"/>
      <c r="B7" s="106"/>
      <c r="C7" s="106"/>
      <c r="D7" s="106"/>
      <c r="E7" s="106"/>
      <c r="F7" s="106"/>
    </row>
    <row r="8" spans="1:6" ht="15" customHeight="1">
      <c r="A8" s="145" t="s">
        <v>34</v>
      </c>
      <c r="B8" s="145"/>
      <c r="C8" s="145"/>
      <c r="D8" s="145"/>
      <c r="E8" s="145"/>
      <c r="F8" s="145"/>
    </row>
    <row r="9" spans="1:6" ht="15.75">
      <c r="A9" s="145" t="s">
        <v>35</v>
      </c>
      <c r="B9" s="145"/>
      <c r="C9" s="145"/>
      <c r="D9" s="145"/>
      <c r="E9" s="145"/>
      <c r="F9" s="145"/>
    </row>
    <row r="11" spans="1:7" s="107" customFormat="1" ht="15" customHeight="1" thickBot="1">
      <c r="A11" s="25" t="s">
        <v>63</v>
      </c>
      <c r="B11" s="26" t="s">
        <v>2</v>
      </c>
      <c r="C11" s="26" t="s">
        <v>17</v>
      </c>
      <c r="D11" s="26" t="s">
        <v>18</v>
      </c>
      <c r="E11" s="26" t="s">
        <v>19</v>
      </c>
      <c r="F11" s="26" t="s">
        <v>29</v>
      </c>
      <c r="G11" s="63"/>
    </row>
    <row r="12" spans="1:6" ht="15" customHeight="1">
      <c r="A12" s="108"/>
      <c r="B12" s="108"/>
      <c r="C12" s="108"/>
      <c r="D12" s="108"/>
      <c r="E12" s="108"/>
      <c r="F12" s="108"/>
    </row>
    <row r="13" spans="1:6" ht="15.75">
      <c r="A13" s="109" t="s">
        <v>10</v>
      </c>
      <c r="B13" s="110" t="s">
        <v>16</v>
      </c>
      <c r="C13" s="133">
        <v>550</v>
      </c>
      <c r="D13" s="133">
        <v>668</v>
      </c>
      <c r="E13" s="133">
        <v>533</v>
      </c>
      <c r="F13" s="133">
        <f>SUM(C13:E13)</f>
        <v>1751</v>
      </c>
    </row>
    <row r="14" spans="1:6" ht="15.75" hidden="1">
      <c r="A14" s="109" t="s">
        <v>11</v>
      </c>
      <c r="B14" s="110" t="s">
        <v>16</v>
      </c>
      <c r="C14" s="133">
        <v>0</v>
      </c>
      <c r="D14" s="133">
        <v>0</v>
      </c>
      <c r="E14" s="133">
        <v>0</v>
      </c>
      <c r="F14" s="133">
        <f>SUM(C14:E14)</f>
        <v>0</v>
      </c>
    </row>
    <row r="15" spans="1:6" ht="30">
      <c r="A15" s="31" t="s">
        <v>95</v>
      </c>
      <c r="B15" s="110" t="s">
        <v>16</v>
      </c>
      <c r="C15" s="133">
        <v>724</v>
      </c>
      <c r="D15" s="133">
        <v>1</v>
      </c>
      <c r="E15" s="133">
        <v>5</v>
      </c>
      <c r="F15" s="133">
        <f>SUM(C15:E15)</f>
        <v>730</v>
      </c>
    </row>
    <row r="16" spans="1:6" ht="30">
      <c r="A16" s="31" t="s">
        <v>96</v>
      </c>
      <c r="B16" s="110" t="s">
        <v>16</v>
      </c>
      <c r="C16" s="133">
        <v>324</v>
      </c>
      <c r="D16" s="133">
        <v>8</v>
      </c>
      <c r="E16" s="133">
        <v>0</v>
      </c>
      <c r="F16" s="133">
        <f>SUM(C16:E16)</f>
        <v>332</v>
      </c>
    </row>
    <row r="17" spans="1:6" ht="15" customHeight="1">
      <c r="A17" s="111"/>
      <c r="B17" s="108"/>
      <c r="C17" s="136"/>
      <c r="D17" s="136"/>
      <c r="E17" s="136"/>
      <c r="F17" s="134"/>
    </row>
    <row r="18" spans="1:6" ht="18.75" customHeight="1" thickBot="1">
      <c r="A18" s="149" t="s">
        <v>5</v>
      </c>
      <c r="B18" s="149"/>
      <c r="C18" s="135">
        <f>C13+C14+C15+C16</f>
        <v>1598</v>
      </c>
      <c r="D18" s="135">
        <f>D13+D14+D15+D16</f>
        <v>677</v>
      </c>
      <c r="E18" s="135">
        <f>E13+E14+E15+E16</f>
        <v>538</v>
      </c>
      <c r="F18" s="135">
        <f>+F13+F14+F15+F16</f>
        <v>2813</v>
      </c>
    </row>
    <row r="19" spans="1:7" s="113" customFormat="1" ht="16.5" thickTop="1">
      <c r="A19" s="148" t="s">
        <v>43</v>
      </c>
      <c r="B19" s="148"/>
      <c r="C19" s="148"/>
      <c r="D19" s="148"/>
      <c r="E19" s="148"/>
      <c r="F19" s="148"/>
      <c r="G19" s="112"/>
    </row>
    <row r="20" ht="15" customHeight="1">
      <c r="A20" s="142" t="s">
        <v>77</v>
      </c>
    </row>
    <row r="23" spans="1:5" ht="15" customHeight="1">
      <c r="A23" s="147" t="s">
        <v>36</v>
      </c>
      <c r="B23" s="147"/>
      <c r="C23" s="147"/>
      <c r="D23" s="147"/>
      <c r="E23" s="147"/>
    </row>
    <row r="24" spans="1:5" ht="15" customHeight="1">
      <c r="A24" s="145" t="s">
        <v>37</v>
      </c>
      <c r="B24" s="145"/>
      <c r="C24" s="145"/>
      <c r="D24" s="145"/>
      <c r="E24" s="145"/>
    </row>
    <row r="25" spans="1:5" ht="15" customHeight="1">
      <c r="A25" s="145" t="s">
        <v>38</v>
      </c>
      <c r="B25" s="145"/>
      <c r="C25" s="145"/>
      <c r="D25" s="145"/>
      <c r="E25" s="145"/>
    </row>
    <row r="26" spans="1:5" ht="15" customHeight="1">
      <c r="A26" s="38"/>
      <c r="B26" s="39"/>
      <c r="C26" s="39"/>
      <c r="D26" s="39"/>
      <c r="E26" s="39"/>
    </row>
    <row r="27" spans="1:5" ht="15" customHeight="1" thickBot="1">
      <c r="A27" s="25" t="s">
        <v>63</v>
      </c>
      <c r="B27" s="25" t="s">
        <v>17</v>
      </c>
      <c r="C27" s="25" t="s">
        <v>18</v>
      </c>
      <c r="D27" s="25" t="s">
        <v>19</v>
      </c>
      <c r="E27" s="25" t="s">
        <v>29</v>
      </c>
    </row>
    <row r="28" spans="1:5" ht="15" customHeight="1">
      <c r="A28" s="8"/>
      <c r="B28" s="8"/>
      <c r="C28" s="8"/>
      <c r="D28" s="8"/>
      <c r="E28" s="8"/>
    </row>
    <row r="29" spans="1:5" ht="15" customHeight="1">
      <c r="A29" s="43" t="s">
        <v>10</v>
      </c>
      <c r="B29" s="138">
        <v>28569960</v>
      </c>
      <c r="C29" s="138">
        <v>65331860</v>
      </c>
      <c r="D29" s="138">
        <v>91745860</v>
      </c>
      <c r="E29" s="131">
        <f>SUM(B29:D29)</f>
        <v>185647680</v>
      </c>
    </row>
    <row r="30" spans="1:5" ht="15" customHeight="1" hidden="1">
      <c r="A30" s="43" t="s">
        <v>11</v>
      </c>
      <c r="B30" s="131">
        <v>0</v>
      </c>
      <c r="C30" s="131">
        <v>0</v>
      </c>
      <c r="D30" s="131">
        <v>0</v>
      </c>
      <c r="E30" s="133">
        <f>SUM(B30:D30)</f>
        <v>0</v>
      </c>
    </row>
    <row r="31" spans="1:5" ht="30">
      <c r="A31" s="43" t="s">
        <v>97</v>
      </c>
      <c r="B31" s="131">
        <v>181159332</v>
      </c>
      <c r="C31" s="131">
        <v>182959589</v>
      </c>
      <c r="D31" s="131">
        <v>182263131</v>
      </c>
      <c r="E31" s="131">
        <f>SUM(B31:D31)</f>
        <v>546382052</v>
      </c>
    </row>
    <row r="32" spans="1:5" ht="30">
      <c r="A32" s="43" t="s">
        <v>100</v>
      </c>
      <c r="B32" s="131">
        <v>111656589</v>
      </c>
      <c r="C32" s="131">
        <v>112650804</v>
      </c>
      <c r="D32" s="131">
        <v>119532304</v>
      </c>
      <c r="E32" s="131">
        <f>SUM(B32:D32)</f>
        <v>343839697</v>
      </c>
    </row>
    <row r="33" spans="1:5" ht="15" customHeight="1">
      <c r="A33" s="43" t="s">
        <v>99</v>
      </c>
      <c r="B33" s="131">
        <v>0</v>
      </c>
      <c r="C33" s="131">
        <v>0</v>
      </c>
      <c r="D33" s="131">
        <v>0</v>
      </c>
      <c r="E33" s="131">
        <f>SUM(B33:D33)</f>
        <v>0</v>
      </c>
    </row>
    <row r="34" spans="1:5" ht="15" customHeight="1" thickBot="1">
      <c r="A34" s="45" t="s">
        <v>5</v>
      </c>
      <c r="B34" s="137">
        <f>SUM(B29:B33)</f>
        <v>321385881</v>
      </c>
      <c r="C34" s="137">
        <f>SUM(C29:C33)</f>
        <v>360942253</v>
      </c>
      <c r="D34" s="137">
        <f>SUM(D29:D33)</f>
        <v>393541295</v>
      </c>
      <c r="E34" s="137">
        <f>SUM(E29:E33)</f>
        <v>1075869429</v>
      </c>
    </row>
    <row r="35" spans="1:5" ht="15" customHeight="1" thickTop="1">
      <c r="A35" s="63" t="s">
        <v>67</v>
      </c>
      <c r="B35" s="46"/>
      <c r="C35" s="46"/>
      <c r="D35" s="47"/>
      <c r="E35" s="47"/>
    </row>
    <row r="38" spans="1:5" ht="15" customHeight="1">
      <c r="A38" s="145" t="s">
        <v>39</v>
      </c>
      <c r="B38" s="145"/>
      <c r="C38" s="145"/>
      <c r="D38" s="145"/>
      <c r="E38" s="145"/>
    </row>
    <row r="39" spans="1:5" ht="15" customHeight="1">
      <c r="A39" s="145" t="s">
        <v>41</v>
      </c>
      <c r="B39" s="145"/>
      <c r="C39" s="145"/>
      <c r="D39" s="145"/>
      <c r="E39" s="145"/>
    </row>
    <row r="40" spans="1:5" ht="15" customHeight="1">
      <c r="A40" s="145" t="s">
        <v>38</v>
      </c>
      <c r="B40" s="145"/>
      <c r="C40" s="145"/>
      <c r="D40" s="145"/>
      <c r="E40" s="145"/>
    </row>
    <row r="41" spans="1:5" ht="15" customHeight="1">
      <c r="A41" s="38"/>
      <c r="B41" s="38"/>
      <c r="C41" s="38"/>
      <c r="D41" s="38"/>
      <c r="E41" s="38"/>
    </row>
    <row r="42" spans="1:5" ht="15" customHeight="1" thickBot="1">
      <c r="A42" s="25" t="s">
        <v>3</v>
      </c>
      <c r="B42" s="64" t="s">
        <v>17</v>
      </c>
      <c r="C42" s="64" t="s">
        <v>18</v>
      </c>
      <c r="D42" s="64" t="s">
        <v>19</v>
      </c>
      <c r="E42" s="64" t="s">
        <v>29</v>
      </c>
    </row>
    <row r="43" spans="1:5" ht="15" customHeight="1">
      <c r="A43" s="108"/>
      <c r="B43" s="108"/>
      <c r="C43" s="108"/>
      <c r="D43" s="108"/>
      <c r="E43" s="114"/>
    </row>
    <row r="44" spans="1:5" ht="15" customHeight="1">
      <c r="A44" s="7" t="s">
        <v>27</v>
      </c>
      <c r="B44" s="7">
        <v>209729292</v>
      </c>
      <c r="C44" s="7">
        <v>248291449</v>
      </c>
      <c r="D44" s="7">
        <v>274008991</v>
      </c>
      <c r="E44" s="11">
        <f>SUM(B44:D44)</f>
        <v>732029732</v>
      </c>
    </row>
    <row r="45" spans="1:5" ht="15" customHeight="1">
      <c r="A45" s="7" t="s">
        <v>26</v>
      </c>
      <c r="B45" s="7">
        <v>111656589</v>
      </c>
      <c r="C45" s="7">
        <v>112650804</v>
      </c>
      <c r="D45" s="7">
        <v>119532304</v>
      </c>
      <c r="E45" s="11">
        <f>SUM(B45:D45)</f>
        <v>343839697</v>
      </c>
    </row>
    <row r="46" spans="1:5" ht="15" customHeight="1">
      <c r="A46" s="7"/>
      <c r="B46" s="7"/>
      <c r="C46" s="7"/>
      <c r="D46" s="7"/>
      <c r="E46" s="11"/>
    </row>
    <row r="47" spans="1:5" ht="15" customHeight="1">
      <c r="A47" s="8"/>
      <c r="B47" s="8"/>
      <c r="C47" s="8"/>
      <c r="D47" s="8"/>
      <c r="E47" s="9"/>
    </row>
    <row r="48" spans="1:5" ht="15" customHeight="1" thickBot="1">
      <c r="A48" s="52" t="s">
        <v>5</v>
      </c>
      <c r="B48" s="67">
        <f>SUM(B44:B45)</f>
        <v>321385881</v>
      </c>
      <c r="C48" s="67">
        <f>SUM(C44:C45)</f>
        <v>360942253</v>
      </c>
      <c r="D48" s="67">
        <f>SUM(D44:D45)</f>
        <v>393541295</v>
      </c>
      <c r="E48" s="67">
        <f>SUM(E44:E45)</f>
        <v>1075869429</v>
      </c>
    </row>
    <row r="49" spans="1:5" ht="15" customHeight="1" thickTop="1">
      <c r="A49" s="146" t="s">
        <v>68</v>
      </c>
      <c r="B49" s="146"/>
      <c r="C49" s="146"/>
      <c r="D49" s="146"/>
      <c r="E49" s="50"/>
    </row>
    <row r="50" spans="1:5" ht="15" customHeight="1">
      <c r="A50" s="15"/>
      <c r="B50" s="15"/>
      <c r="C50" s="15"/>
      <c r="D50" s="15"/>
      <c r="E50" s="15"/>
    </row>
    <row r="52" spans="1:5" ht="15" customHeight="1">
      <c r="A52" s="145" t="s">
        <v>40</v>
      </c>
      <c r="B52" s="145"/>
      <c r="C52" s="145"/>
      <c r="D52" s="145"/>
      <c r="E52" s="145"/>
    </row>
    <row r="53" spans="1:5" ht="15" customHeight="1">
      <c r="A53" s="145" t="s">
        <v>6</v>
      </c>
      <c r="B53" s="145"/>
      <c r="C53" s="145"/>
      <c r="D53" s="145"/>
      <c r="E53" s="145"/>
    </row>
    <row r="54" spans="1:5" ht="15" customHeight="1">
      <c r="A54" s="145" t="s">
        <v>38</v>
      </c>
      <c r="B54" s="145"/>
      <c r="C54" s="145"/>
      <c r="D54" s="145"/>
      <c r="E54" s="145"/>
    </row>
    <row r="55" spans="1:5" ht="15" customHeight="1">
      <c r="A55" s="15"/>
      <c r="B55" s="24"/>
      <c r="C55" s="24"/>
      <c r="D55" s="24"/>
      <c r="E55" s="24"/>
    </row>
    <row r="56" spans="1:5" ht="15" customHeight="1" thickBot="1">
      <c r="A56" s="25" t="s">
        <v>3</v>
      </c>
      <c r="B56" s="64" t="s">
        <v>17</v>
      </c>
      <c r="C56" s="64" t="s">
        <v>18</v>
      </c>
      <c r="D56" s="64" t="s">
        <v>19</v>
      </c>
      <c r="E56" s="64" t="s">
        <v>29</v>
      </c>
    </row>
    <row r="57" spans="1:9" ht="15" customHeight="1">
      <c r="A57" s="114" t="s">
        <v>42</v>
      </c>
      <c r="B57" s="136">
        <v>13933454.06</v>
      </c>
      <c r="C57" s="136">
        <f>B64</f>
        <v>14709973.060000002</v>
      </c>
      <c r="D57" s="136">
        <f>C64</f>
        <v>414413520.05999994</v>
      </c>
      <c r="E57" s="136">
        <f>B57</f>
        <v>13933454.06</v>
      </c>
      <c r="G57" s="119"/>
      <c r="H57" s="126"/>
      <c r="I57" s="126"/>
    </row>
    <row r="58" spans="1:9" ht="15" customHeight="1">
      <c r="A58" s="114" t="s">
        <v>7</v>
      </c>
      <c r="B58" s="136">
        <f>B59+B60</f>
        <v>322162400</v>
      </c>
      <c r="C58" s="136">
        <f>C59+C60</f>
        <v>760645800</v>
      </c>
      <c r="D58" s="136">
        <f>D59+D60</f>
        <v>0</v>
      </c>
      <c r="E58" s="136">
        <f>SUM(B58:D58)</f>
        <v>1082808200</v>
      </c>
      <c r="F58" s="122"/>
      <c r="G58" s="117"/>
      <c r="H58" s="117"/>
      <c r="I58" s="117"/>
    </row>
    <row r="59" spans="1:7" ht="15" customHeight="1">
      <c r="A59" s="120" t="s">
        <v>61</v>
      </c>
      <c r="B59" s="136">
        <v>209506400</v>
      </c>
      <c r="C59" s="136">
        <v>528855800</v>
      </c>
      <c r="D59" s="136">
        <v>0</v>
      </c>
      <c r="E59" s="136"/>
      <c r="F59" s="122"/>
      <c r="G59" s="115"/>
    </row>
    <row r="60" spans="1:7" ht="15" customHeight="1">
      <c r="A60" s="120" t="s">
        <v>62</v>
      </c>
      <c r="B60" s="136">
        <v>112656000</v>
      </c>
      <c r="C60" s="136">
        <v>231790000</v>
      </c>
      <c r="D60" s="136">
        <v>0</v>
      </c>
      <c r="E60" s="136"/>
      <c r="F60" s="122"/>
      <c r="G60" s="115"/>
    </row>
    <row r="61" spans="1:5" ht="15" customHeight="1">
      <c r="A61" s="114" t="s">
        <v>8</v>
      </c>
      <c r="B61" s="136">
        <f>B57+B58</f>
        <v>336095854.06</v>
      </c>
      <c r="C61" s="136">
        <f>C57+C58</f>
        <v>775355773.06</v>
      </c>
      <c r="D61" s="136">
        <f>D57+D58</f>
        <v>414413520.05999994</v>
      </c>
      <c r="E61" s="136">
        <f>E57+E58</f>
        <v>1096741654.06</v>
      </c>
    </row>
    <row r="62" spans="1:5" ht="15" customHeight="1">
      <c r="A62" s="114" t="s">
        <v>52</v>
      </c>
      <c r="B62" s="136">
        <f>B48</f>
        <v>321385881</v>
      </c>
      <c r="C62" s="136">
        <f>C48</f>
        <v>360942253</v>
      </c>
      <c r="D62" s="136">
        <f>D48</f>
        <v>393541295</v>
      </c>
      <c r="E62" s="136">
        <f>+SUM(B62:D62)</f>
        <v>1075869429</v>
      </c>
    </row>
    <row r="63" spans="1:7" ht="15" customHeight="1">
      <c r="A63" s="154" t="s">
        <v>102</v>
      </c>
      <c r="B63" s="136">
        <v>0</v>
      </c>
      <c r="C63" s="136">
        <v>0</v>
      </c>
      <c r="D63" s="136">
        <v>0</v>
      </c>
      <c r="E63" s="136">
        <f>+SUM(B63:D63)</f>
        <v>0</v>
      </c>
      <c r="F63" s="144"/>
      <c r="G63" s="144"/>
    </row>
    <row r="64" spans="1:5" ht="15" customHeight="1">
      <c r="A64" s="155" t="s">
        <v>103</v>
      </c>
      <c r="B64" s="136">
        <f>B61-B62</f>
        <v>14709973.060000002</v>
      </c>
      <c r="C64" s="136">
        <f>C61-C62</f>
        <v>414413520.05999994</v>
      </c>
      <c r="D64" s="136">
        <f>D61-D62</f>
        <v>20872225.059999943</v>
      </c>
      <c r="E64" s="136">
        <f>E61-E62-E63</f>
        <v>20872225.059999943</v>
      </c>
    </row>
    <row r="65" spans="1:5" ht="15" customHeight="1" thickBot="1">
      <c r="A65" s="52"/>
      <c r="B65" s="10"/>
      <c r="C65" s="10"/>
      <c r="D65" s="10"/>
      <c r="E65" s="10"/>
    </row>
    <row r="66" spans="1:8" ht="15" customHeight="1" thickTop="1">
      <c r="A66" s="116" t="s">
        <v>64</v>
      </c>
      <c r="B66" s="89"/>
      <c r="C66" s="89"/>
      <c r="D66" s="89"/>
      <c r="E66" s="89"/>
      <c r="H66" s="15" t="s">
        <v>65</v>
      </c>
    </row>
    <row r="67" spans="1:5" ht="15" customHeight="1">
      <c r="A67" s="146" t="s">
        <v>69</v>
      </c>
      <c r="B67" s="146"/>
      <c r="C67" s="146"/>
      <c r="D67" s="146"/>
      <c r="E67" s="24"/>
    </row>
    <row r="69" ht="15" customHeight="1">
      <c r="A69" s="115"/>
    </row>
    <row r="70" ht="15" customHeight="1">
      <c r="A70" s="142" t="s">
        <v>89</v>
      </c>
    </row>
    <row r="71" ht="15" customHeight="1">
      <c r="A71" s="123"/>
    </row>
    <row r="72" ht="15" customHeight="1">
      <c r="A72" s="123"/>
    </row>
    <row r="73" ht="15" customHeight="1">
      <c r="A73" s="123"/>
    </row>
    <row r="74" ht="15" customHeight="1">
      <c r="A74" s="124"/>
    </row>
  </sheetData>
  <sheetProtection/>
  <mergeCells count="16">
    <mergeCell ref="A67:D67"/>
    <mergeCell ref="A9:F9"/>
    <mergeCell ref="A19:F19"/>
    <mergeCell ref="A18:B18"/>
    <mergeCell ref="A40:E40"/>
    <mergeCell ref="A52:E52"/>
    <mergeCell ref="A53:E53"/>
    <mergeCell ref="A24:E24"/>
    <mergeCell ref="A54:E54"/>
    <mergeCell ref="A38:E38"/>
    <mergeCell ref="A39:E39"/>
    <mergeCell ref="A25:E25"/>
    <mergeCell ref="A1:E1"/>
    <mergeCell ref="A49:D49"/>
    <mergeCell ref="A8:F8"/>
    <mergeCell ref="A23:E23"/>
  </mergeCells>
  <printOptions horizontalCentered="1" verticalCentered="1"/>
  <pageMargins left="0.7086614173228347" right="1.1811023622047245" top="0.31496062992125984" bottom="0.1968503937007874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57">
      <selection activeCell="E64" sqref="E64"/>
    </sheetView>
  </sheetViews>
  <sheetFormatPr defaultColWidth="11.421875" defaultRowHeight="15"/>
  <cols>
    <col min="1" max="1" width="60.421875" style="92" customWidth="1"/>
    <col min="2" max="2" width="20.7109375" style="92" customWidth="1"/>
    <col min="3" max="4" width="15.28125" style="92" bestFit="1" customWidth="1"/>
    <col min="5" max="5" width="17.8515625" style="92" bestFit="1" customWidth="1"/>
    <col min="6" max="6" width="17.140625" style="92" bestFit="1" customWidth="1"/>
    <col min="7" max="9" width="13.57421875" style="92" bestFit="1" customWidth="1"/>
    <col min="10" max="16384" width="11.421875" style="92" customWidth="1"/>
  </cols>
  <sheetData>
    <row r="1" spans="1:13" s="15" customFormat="1" ht="15" customHeight="1">
      <c r="A1" s="145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90"/>
      <c r="M1" s="91"/>
    </row>
    <row r="2" spans="1:13" s="15" customFormat="1" ht="15" customHeight="1">
      <c r="A2" s="16" t="s">
        <v>0</v>
      </c>
      <c r="B2" s="17" t="s">
        <v>9</v>
      </c>
      <c r="C2" s="18"/>
      <c r="D2" s="18"/>
      <c r="E2" s="18"/>
      <c r="F2" s="92"/>
      <c r="G2" s="16"/>
      <c r="H2" s="17"/>
      <c r="I2" s="18"/>
      <c r="J2" s="18"/>
      <c r="K2" s="18"/>
      <c r="L2" s="18"/>
      <c r="M2" s="91"/>
    </row>
    <row r="3" spans="1:13" s="15" customFormat="1" ht="15.75">
      <c r="A3" s="16" t="s">
        <v>1</v>
      </c>
      <c r="B3" s="17" t="s">
        <v>66</v>
      </c>
      <c r="C3" s="19"/>
      <c r="D3" s="20"/>
      <c r="E3" s="20"/>
      <c r="F3" s="92"/>
      <c r="G3" s="16"/>
      <c r="H3" s="17"/>
      <c r="I3" s="19"/>
      <c r="J3" s="20"/>
      <c r="K3" s="20"/>
      <c r="L3" s="19"/>
      <c r="M3" s="93"/>
    </row>
    <row r="4" spans="1:13" s="15" customFormat="1" ht="15" customHeight="1">
      <c r="A4" s="16" t="s">
        <v>4</v>
      </c>
      <c r="B4" s="18" t="s">
        <v>12</v>
      </c>
      <c r="C4" s="19"/>
      <c r="D4" s="20"/>
      <c r="E4" s="20"/>
      <c r="F4" s="92"/>
      <c r="G4" s="16"/>
      <c r="H4" s="18"/>
      <c r="I4" s="19"/>
      <c r="J4" s="20"/>
      <c r="K4" s="20"/>
      <c r="L4" s="19"/>
      <c r="M4" s="91"/>
    </row>
    <row r="5" spans="1:13" s="15" customFormat="1" ht="15" customHeight="1">
      <c r="A5" s="16" t="s">
        <v>33</v>
      </c>
      <c r="B5" s="22" t="s">
        <v>78</v>
      </c>
      <c r="C5" s="18"/>
      <c r="D5" s="18"/>
      <c r="E5" s="18"/>
      <c r="F5" s="92"/>
      <c r="G5" s="16"/>
      <c r="H5" s="22"/>
      <c r="I5" s="18"/>
      <c r="J5" s="18"/>
      <c r="K5" s="18"/>
      <c r="L5" s="18"/>
      <c r="M5" s="91"/>
    </row>
    <row r="6" spans="1:13" s="15" customFormat="1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91"/>
    </row>
    <row r="7" spans="1:13" s="15" customFormat="1" ht="15" customHeight="1">
      <c r="A7" s="16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1"/>
    </row>
    <row r="8" spans="1:13" s="15" customFormat="1" ht="15" customHeight="1">
      <c r="A8" s="145" t="s">
        <v>34</v>
      </c>
      <c r="B8" s="145"/>
      <c r="C8" s="145"/>
      <c r="D8" s="145"/>
      <c r="E8" s="145"/>
      <c r="F8" s="145"/>
      <c r="G8" s="23"/>
      <c r="H8" s="23"/>
      <c r="I8" s="23"/>
      <c r="J8" s="23"/>
      <c r="K8" s="23"/>
      <c r="L8" s="23"/>
      <c r="M8" s="91"/>
    </row>
    <row r="9" spans="1:13" s="15" customFormat="1" ht="15.75">
      <c r="A9" s="145" t="s">
        <v>35</v>
      </c>
      <c r="B9" s="145"/>
      <c r="C9" s="145"/>
      <c r="D9" s="145"/>
      <c r="E9" s="145"/>
      <c r="F9" s="145"/>
      <c r="G9" s="23"/>
      <c r="H9" s="23"/>
      <c r="I9" s="23"/>
      <c r="J9" s="23"/>
      <c r="K9" s="23"/>
      <c r="L9" s="23"/>
      <c r="M9" s="91"/>
    </row>
    <row r="10" s="24" customFormat="1" ht="15" customHeight="1">
      <c r="A10" s="15"/>
    </row>
    <row r="11" spans="1:6" s="27" customFormat="1" ht="15" customHeight="1" thickBot="1">
      <c r="A11" s="3" t="s">
        <v>63</v>
      </c>
      <c r="B11" s="26" t="s">
        <v>2</v>
      </c>
      <c r="C11" s="26" t="s">
        <v>20</v>
      </c>
      <c r="D11" s="26" t="s">
        <v>21</v>
      </c>
      <c r="E11" s="26" t="s">
        <v>22</v>
      </c>
      <c r="F11" s="26" t="s">
        <v>30</v>
      </c>
    </row>
    <row r="12" spans="1:6" s="24" customFormat="1" ht="15" customHeight="1">
      <c r="A12" s="95"/>
      <c r="B12" s="95"/>
      <c r="C12" s="95"/>
      <c r="D12" s="95"/>
      <c r="E12" s="95"/>
      <c r="F12" s="95"/>
    </row>
    <row r="13" spans="1:6" s="24" customFormat="1" ht="15">
      <c r="A13" s="96" t="s">
        <v>10</v>
      </c>
      <c r="B13" s="97" t="s">
        <v>16</v>
      </c>
      <c r="C13" s="133">
        <v>221</v>
      </c>
      <c r="D13" s="133">
        <v>112</v>
      </c>
      <c r="E13" s="133">
        <v>12</v>
      </c>
      <c r="F13" s="133">
        <f aca="true" t="shared" si="0" ref="F13:F18">SUM(C13:E13)</f>
        <v>345</v>
      </c>
    </row>
    <row r="14" spans="1:6" s="24" customFormat="1" ht="15" hidden="1">
      <c r="A14" s="96" t="s">
        <v>11</v>
      </c>
      <c r="B14" s="97" t="s">
        <v>16</v>
      </c>
      <c r="C14" s="133">
        <v>0</v>
      </c>
      <c r="D14" s="133">
        <v>0</v>
      </c>
      <c r="E14" s="133">
        <v>0</v>
      </c>
      <c r="F14" s="133">
        <f t="shared" si="0"/>
        <v>0</v>
      </c>
    </row>
    <row r="15" spans="1:6" s="24" customFormat="1" ht="30">
      <c r="A15" s="31" t="s">
        <v>95</v>
      </c>
      <c r="B15" s="97" t="s">
        <v>16</v>
      </c>
      <c r="C15" s="133">
        <v>14</v>
      </c>
      <c r="D15" s="133">
        <v>3</v>
      </c>
      <c r="E15" s="133">
        <v>6</v>
      </c>
      <c r="F15" s="133">
        <f t="shared" si="0"/>
        <v>23</v>
      </c>
    </row>
    <row r="16" spans="1:6" s="24" customFormat="1" ht="30">
      <c r="A16" s="31" t="s">
        <v>96</v>
      </c>
      <c r="B16" s="97" t="s">
        <v>16</v>
      </c>
      <c r="C16" s="133">
        <v>0</v>
      </c>
      <c r="D16" s="133">
        <v>0</v>
      </c>
      <c r="E16" s="133">
        <v>1</v>
      </c>
      <c r="F16" s="133">
        <f t="shared" si="0"/>
        <v>1</v>
      </c>
    </row>
    <row r="17" spans="1:6" s="24" customFormat="1" ht="15" customHeight="1">
      <c r="A17" s="98"/>
      <c r="B17" s="95"/>
      <c r="C17" s="136"/>
      <c r="D17" s="136"/>
      <c r="E17" s="136"/>
      <c r="F17" s="133">
        <f t="shared" si="0"/>
        <v>0</v>
      </c>
    </row>
    <row r="18" spans="1:15" s="24" customFormat="1" ht="18.75" customHeight="1" thickBot="1">
      <c r="A18" s="149" t="s">
        <v>5</v>
      </c>
      <c r="B18" s="149"/>
      <c r="C18" s="135">
        <f>C13+C14+C15+C16</f>
        <v>235</v>
      </c>
      <c r="D18" s="135">
        <f>D13+D14+D15+D16</f>
        <v>115</v>
      </c>
      <c r="E18" s="135">
        <f>E13+E14+E15+E16</f>
        <v>19</v>
      </c>
      <c r="F18" s="135">
        <f t="shared" si="0"/>
        <v>369</v>
      </c>
      <c r="G18" s="32"/>
      <c r="H18" s="32"/>
      <c r="I18" s="32"/>
      <c r="J18" s="32"/>
      <c r="K18" s="32"/>
      <c r="L18" s="32"/>
      <c r="M18" s="32"/>
      <c r="N18" s="32"/>
      <c r="O18" s="32"/>
    </row>
    <row r="19" spans="1:15" s="24" customFormat="1" ht="16.5" thickTop="1">
      <c r="A19" s="148" t="s">
        <v>24</v>
      </c>
      <c r="B19" s="148"/>
      <c r="C19" s="148"/>
      <c r="D19" s="148"/>
      <c r="E19" s="148"/>
      <c r="F19" s="148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24" customFormat="1" ht="15" customHeight="1">
      <c r="A20" s="143" t="s">
        <v>92</v>
      </c>
      <c r="B20" s="91"/>
      <c r="C20" s="91"/>
      <c r="D20" s="91"/>
      <c r="E20" s="91"/>
      <c r="F20" s="91"/>
      <c r="G20" s="35"/>
      <c r="H20" s="35"/>
      <c r="I20" s="35"/>
      <c r="J20" s="35"/>
      <c r="K20" s="35"/>
      <c r="L20" s="35"/>
      <c r="M20" s="35"/>
      <c r="N20" s="35"/>
      <c r="O20" s="35"/>
    </row>
    <row r="23" spans="1:14" s="24" customFormat="1" ht="15" customHeight="1">
      <c r="A23" s="147" t="s">
        <v>44</v>
      </c>
      <c r="B23" s="147"/>
      <c r="C23" s="147"/>
      <c r="D23" s="147"/>
      <c r="E23" s="147"/>
      <c r="F23" s="147"/>
      <c r="G23" s="147"/>
      <c r="H23" s="36"/>
      <c r="I23" s="36"/>
      <c r="J23" s="36"/>
      <c r="K23" s="36"/>
      <c r="L23" s="36"/>
      <c r="M23" s="36"/>
      <c r="N23" s="36"/>
    </row>
    <row r="24" spans="1:14" s="24" customFormat="1" ht="15.75">
      <c r="A24" s="145" t="s">
        <v>46</v>
      </c>
      <c r="B24" s="145"/>
      <c r="C24" s="145"/>
      <c r="D24" s="145"/>
      <c r="E24" s="145"/>
      <c r="F24" s="145"/>
      <c r="G24" s="145"/>
      <c r="H24" s="37"/>
      <c r="I24" s="37"/>
      <c r="J24" s="37"/>
      <c r="K24" s="37"/>
      <c r="L24" s="37"/>
      <c r="M24" s="37"/>
      <c r="N24" s="37"/>
    </row>
    <row r="25" spans="1:14" s="24" customFormat="1" ht="15" customHeight="1">
      <c r="A25" s="145" t="s">
        <v>38</v>
      </c>
      <c r="B25" s="145"/>
      <c r="C25" s="145"/>
      <c r="D25" s="145"/>
      <c r="E25" s="145"/>
      <c r="F25" s="145"/>
      <c r="G25" s="145"/>
      <c r="H25" s="151"/>
      <c r="I25" s="151"/>
      <c r="J25" s="151"/>
      <c r="K25" s="151"/>
      <c r="L25" s="151"/>
      <c r="M25" s="151"/>
      <c r="N25" s="151"/>
    </row>
    <row r="26" spans="1:17" s="24" customFormat="1" ht="15" customHeight="1">
      <c r="A26" s="38"/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32"/>
      <c r="P26" s="32"/>
      <c r="Q26" s="32"/>
    </row>
    <row r="27" spans="1:7" s="42" customFormat="1" ht="15" customHeight="1" thickBot="1">
      <c r="A27" s="3" t="s">
        <v>63</v>
      </c>
      <c r="B27" s="25" t="s">
        <v>20</v>
      </c>
      <c r="C27" s="25" t="s">
        <v>25</v>
      </c>
      <c r="D27" s="25" t="s">
        <v>22</v>
      </c>
      <c r="E27" s="25" t="s">
        <v>30</v>
      </c>
      <c r="F27" s="41"/>
      <c r="G27" s="41"/>
    </row>
    <row r="28" spans="1:7" s="24" customFormat="1" ht="15" customHeight="1">
      <c r="A28" s="8"/>
      <c r="B28" s="8"/>
      <c r="C28" s="8"/>
      <c r="D28" s="8"/>
      <c r="E28" s="8"/>
      <c r="F28" s="32"/>
      <c r="G28" s="32"/>
    </row>
    <row r="29" spans="1:7" s="24" customFormat="1" ht="15">
      <c r="A29" s="43" t="s">
        <v>10</v>
      </c>
      <c r="B29" s="131">
        <v>102251860</v>
      </c>
      <c r="C29" s="131">
        <v>107070860</v>
      </c>
      <c r="D29" s="131">
        <v>107806860</v>
      </c>
      <c r="E29" s="131">
        <f aca="true" t="shared" si="1" ref="E29:E34">SUM(B29:D29)</f>
        <v>317129580</v>
      </c>
      <c r="F29" s="44"/>
      <c r="G29" s="32"/>
    </row>
    <row r="30" spans="1:5" s="24" customFormat="1" ht="15" hidden="1">
      <c r="A30" s="43" t="s">
        <v>11</v>
      </c>
      <c r="B30" s="133"/>
      <c r="C30" s="133"/>
      <c r="D30" s="133"/>
      <c r="E30" s="133">
        <f t="shared" si="1"/>
        <v>0</v>
      </c>
    </row>
    <row r="31" spans="1:5" s="24" customFormat="1" ht="30">
      <c r="A31" s="43" t="s">
        <v>97</v>
      </c>
      <c r="B31" s="131">
        <v>188495463</v>
      </c>
      <c r="C31" s="131">
        <v>187431877</v>
      </c>
      <c r="D31" s="131">
        <v>189020672</v>
      </c>
      <c r="E31" s="131">
        <f t="shared" si="1"/>
        <v>564948012</v>
      </c>
    </row>
    <row r="32" spans="1:5" s="24" customFormat="1" ht="30">
      <c r="A32" s="43" t="s">
        <v>98</v>
      </c>
      <c r="B32" s="131">
        <v>115256804</v>
      </c>
      <c r="C32" s="131">
        <v>115693154</v>
      </c>
      <c r="D32" s="131">
        <v>115630848</v>
      </c>
      <c r="E32" s="131">
        <f t="shared" si="1"/>
        <v>346580806</v>
      </c>
    </row>
    <row r="33" spans="1:5" s="24" customFormat="1" ht="15">
      <c r="A33" s="43" t="s">
        <v>99</v>
      </c>
      <c r="B33" s="131">
        <v>0</v>
      </c>
      <c r="C33" s="131">
        <v>0</v>
      </c>
      <c r="D33" s="131">
        <v>0</v>
      </c>
      <c r="E33" s="131">
        <f t="shared" si="1"/>
        <v>0</v>
      </c>
    </row>
    <row r="34" spans="1:5" s="42" customFormat="1" ht="15" customHeight="1" thickBot="1">
      <c r="A34" s="45" t="s">
        <v>5</v>
      </c>
      <c r="B34" s="137">
        <f>SUM(B29:B33)</f>
        <v>406004127</v>
      </c>
      <c r="C34" s="137">
        <f>SUM(C29:C33)</f>
        <v>410195891</v>
      </c>
      <c r="D34" s="137">
        <f>SUM(D29:D33)</f>
        <v>412458380</v>
      </c>
      <c r="E34" s="137">
        <f t="shared" si="1"/>
        <v>1228658398</v>
      </c>
    </row>
    <row r="35" spans="1:14" s="24" customFormat="1" ht="16.5" thickTop="1">
      <c r="A35" s="143" t="s">
        <v>91</v>
      </c>
      <c r="B35" s="46"/>
      <c r="C35" s="46"/>
      <c r="D35" s="47"/>
      <c r="E35" s="47"/>
      <c r="F35" s="47"/>
      <c r="G35" s="47"/>
      <c r="H35" s="35"/>
      <c r="I35" s="35"/>
      <c r="J35" s="35"/>
      <c r="K35" s="35"/>
      <c r="L35" s="35"/>
      <c r="M35" s="35"/>
      <c r="N35" s="35"/>
    </row>
    <row r="38" spans="1:14" s="24" customFormat="1" ht="15.75">
      <c r="A38" s="145" t="s">
        <v>45</v>
      </c>
      <c r="B38" s="145"/>
      <c r="C38" s="145"/>
      <c r="D38" s="145"/>
      <c r="E38" s="145"/>
      <c r="F38" s="145"/>
      <c r="G38" s="145"/>
      <c r="H38" s="48"/>
      <c r="I38" s="48"/>
      <c r="J38" s="48"/>
      <c r="K38" s="48"/>
      <c r="L38" s="48"/>
      <c r="M38" s="48"/>
      <c r="N38" s="48"/>
    </row>
    <row r="39" spans="1:14" s="24" customFormat="1" ht="15.75">
      <c r="A39" s="145" t="s">
        <v>47</v>
      </c>
      <c r="B39" s="145"/>
      <c r="C39" s="145"/>
      <c r="D39" s="145"/>
      <c r="E39" s="145"/>
      <c r="F39" s="145"/>
      <c r="G39" s="145"/>
      <c r="H39" s="37"/>
      <c r="I39" s="37"/>
      <c r="J39" s="37"/>
      <c r="K39" s="37"/>
      <c r="L39" s="37"/>
      <c r="M39" s="37"/>
      <c r="N39" s="37"/>
    </row>
    <row r="40" spans="1:14" s="24" customFormat="1" ht="15.75">
      <c r="A40" s="145" t="s">
        <v>38</v>
      </c>
      <c r="B40" s="145"/>
      <c r="C40" s="145"/>
      <c r="D40" s="145"/>
      <c r="E40" s="145"/>
      <c r="F40" s="145"/>
      <c r="G40" s="145"/>
      <c r="H40" s="49"/>
      <c r="I40" s="153"/>
      <c r="J40" s="153"/>
      <c r="K40" s="153"/>
      <c r="L40" s="153"/>
      <c r="M40" s="153"/>
      <c r="N40" s="153"/>
    </row>
    <row r="41" spans="1:14" s="24" customFormat="1" ht="15">
      <c r="A41" s="38"/>
      <c r="B41" s="38"/>
      <c r="C41" s="38"/>
      <c r="D41" s="38"/>
      <c r="E41" s="38"/>
      <c r="F41" s="38"/>
      <c r="G41" s="38"/>
      <c r="H41" s="40"/>
      <c r="I41" s="40"/>
      <c r="J41" s="40"/>
      <c r="K41" s="40"/>
      <c r="L41" s="40"/>
      <c r="M41" s="40"/>
      <c r="N41" s="40"/>
    </row>
    <row r="42" spans="1:5" s="42" customFormat="1" ht="16.5" thickBot="1">
      <c r="A42" s="25" t="s">
        <v>3</v>
      </c>
      <c r="B42" s="64" t="s">
        <v>20</v>
      </c>
      <c r="C42" s="64" t="s">
        <v>25</v>
      </c>
      <c r="D42" s="64" t="s">
        <v>22</v>
      </c>
      <c r="E42" s="64" t="s">
        <v>30</v>
      </c>
    </row>
    <row r="43" spans="1:5" s="24" customFormat="1" ht="15.75">
      <c r="A43" s="95"/>
      <c r="B43" s="95"/>
      <c r="C43" s="95"/>
      <c r="D43" s="95"/>
      <c r="E43" s="99"/>
    </row>
    <row r="44" spans="1:5" s="24" customFormat="1" ht="15.75">
      <c r="A44" s="7" t="s">
        <v>27</v>
      </c>
      <c r="B44" s="7">
        <v>290747323</v>
      </c>
      <c r="C44" s="7">
        <v>294502737</v>
      </c>
      <c r="D44" s="7">
        <v>296827532</v>
      </c>
      <c r="E44" s="11">
        <f>SUM(B44:D44)</f>
        <v>882077592</v>
      </c>
    </row>
    <row r="45" spans="1:5" s="24" customFormat="1" ht="15.75">
      <c r="A45" s="7" t="s">
        <v>26</v>
      </c>
      <c r="B45" s="7">
        <v>115256804</v>
      </c>
      <c r="C45" s="7">
        <v>115693154</v>
      </c>
      <c r="D45" s="7">
        <v>115630848</v>
      </c>
      <c r="E45" s="11">
        <f>SUM(B45:D45)</f>
        <v>346580806</v>
      </c>
    </row>
    <row r="46" spans="1:5" s="24" customFormat="1" ht="15.75">
      <c r="A46" s="7"/>
      <c r="B46" s="7"/>
      <c r="C46" s="7"/>
      <c r="D46" s="7"/>
      <c r="E46" s="11"/>
    </row>
    <row r="47" spans="1:5" s="24" customFormat="1" ht="15">
      <c r="A47" s="8"/>
      <c r="B47" s="8"/>
      <c r="C47" s="8"/>
      <c r="D47" s="8"/>
      <c r="E47" s="11">
        <f>SUM(B47:D47)</f>
        <v>0</v>
      </c>
    </row>
    <row r="48" spans="1:5" s="42" customFormat="1" ht="15.75" thickBot="1">
      <c r="A48" s="45" t="s">
        <v>5</v>
      </c>
      <c r="B48" s="6">
        <f>SUM(B44:B47)</f>
        <v>406004127</v>
      </c>
      <c r="C48" s="6">
        <f>SUM(C44:C47)</f>
        <v>410195891</v>
      </c>
      <c r="D48" s="6">
        <f>SUM(D44:D47)</f>
        <v>412458380</v>
      </c>
      <c r="E48" s="6">
        <f>SUM(B48:D48)</f>
        <v>1228658398</v>
      </c>
    </row>
    <row r="49" spans="1:9" s="24" customFormat="1" ht="16.5" thickTop="1">
      <c r="A49" s="143" t="s">
        <v>90</v>
      </c>
      <c r="B49" s="91"/>
      <c r="C49" s="91"/>
      <c r="D49" s="91"/>
      <c r="E49" s="50"/>
      <c r="F49" s="100"/>
      <c r="G49" s="100"/>
      <c r="H49" s="35"/>
      <c r="I49" s="35"/>
    </row>
    <row r="50" spans="1:7" s="24" customFormat="1" ht="15">
      <c r="A50" s="15"/>
      <c r="B50" s="15"/>
      <c r="C50" s="15"/>
      <c r="D50" s="15"/>
      <c r="E50" s="15"/>
      <c r="F50" s="15"/>
      <c r="G50" s="15"/>
    </row>
    <row r="52" spans="1:5" s="24" customFormat="1" ht="15.75">
      <c r="A52" s="152" t="s">
        <v>40</v>
      </c>
      <c r="B52" s="152"/>
      <c r="C52" s="152"/>
      <c r="D52" s="152"/>
      <c r="E52" s="152"/>
    </row>
    <row r="53" spans="1:5" s="24" customFormat="1" ht="15.75">
      <c r="A53" s="152" t="s">
        <v>6</v>
      </c>
      <c r="B53" s="152"/>
      <c r="C53" s="152"/>
      <c r="D53" s="152"/>
      <c r="E53" s="152"/>
    </row>
    <row r="54" spans="1:5" s="24" customFormat="1" ht="15.75">
      <c r="A54" s="152" t="s">
        <v>38</v>
      </c>
      <c r="B54" s="152"/>
      <c r="C54" s="152"/>
      <c r="D54" s="152"/>
      <c r="E54" s="152"/>
    </row>
    <row r="55" spans="1:5" s="24" customFormat="1" ht="15">
      <c r="A55" s="1"/>
      <c r="B55" s="2"/>
      <c r="C55" s="2"/>
      <c r="D55" s="2"/>
      <c r="E55" s="2"/>
    </row>
    <row r="56" spans="1:5" s="42" customFormat="1" ht="16.5" thickBot="1">
      <c r="A56" s="3" t="s">
        <v>3</v>
      </c>
      <c r="B56" s="64" t="s">
        <v>20</v>
      </c>
      <c r="C56" s="64" t="s">
        <v>25</v>
      </c>
      <c r="D56" s="64" t="s">
        <v>22</v>
      </c>
      <c r="E56" s="64" t="s">
        <v>30</v>
      </c>
    </row>
    <row r="57" spans="1:9" s="24" customFormat="1" ht="15.75">
      <c r="A57" s="5" t="s">
        <v>42</v>
      </c>
      <c r="B57" s="136">
        <f>1T!E64</f>
        <v>20872225.059999943</v>
      </c>
      <c r="C57" s="136">
        <f>B64</f>
        <v>20771998.059999943</v>
      </c>
      <c r="D57" s="136">
        <f>C64</f>
        <v>430948707.05999994</v>
      </c>
      <c r="E57" s="136">
        <f>+B57</f>
        <v>20872225.059999943</v>
      </c>
      <c r="G57" s="127"/>
      <c r="H57" s="126"/>
      <c r="I57" s="126"/>
    </row>
    <row r="58" spans="1:9" s="24" customFormat="1" ht="15.75">
      <c r="A58" s="5" t="s">
        <v>7</v>
      </c>
      <c r="B58" s="136">
        <v>405903900</v>
      </c>
      <c r="C58" s="136">
        <v>820372600</v>
      </c>
      <c r="D58" s="136">
        <v>0</v>
      </c>
      <c r="E58" s="136">
        <f>+SUM(B58:D58)</f>
        <v>1226276500</v>
      </c>
      <c r="F58" s="15"/>
      <c r="G58" s="117"/>
      <c r="H58" s="117"/>
      <c r="I58" s="117"/>
    </row>
    <row r="59" spans="1:8" s="24" customFormat="1" ht="15.75">
      <c r="A59" s="121" t="s">
        <v>61</v>
      </c>
      <c r="B59" s="136"/>
      <c r="C59" s="136"/>
      <c r="D59" s="136"/>
      <c r="E59" s="136"/>
      <c r="F59" s="15"/>
      <c r="G59" s="15"/>
      <c r="H59" s="15"/>
    </row>
    <row r="60" spans="1:8" s="24" customFormat="1" ht="15.75">
      <c r="A60" s="121" t="s">
        <v>62</v>
      </c>
      <c r="B60" s="136"/>
      <c r="C60" s="136"/>
      <c r="D60" s="136"/>
      <c r="E60" s="136"/>
      <c r="F60" s="15"/>
      <c r="G60" s="15"/>
      <c r="H60" s="15"/>
    </row>
    <row r="61" spans="1:5" s="24" customFormat="1" ht="15.75">
      <c r="A61" s="5" t="s">
        <v>8</v>
      </c>
      <c r="B61" s="136">
        <f>B57+B58</f>
        <v>426776125.05999994</v>
      </c>
      <c r="C61" s="136">
        <f>C57+C58</f>
        <v>841144598.06</v>
      </c>
      <c r="D61" s="136">
        <f>D57+D58</f>
        <v>430948707.05999994</v>
      </c>
      <c r="E61" s="136">
        <f>E57+E58</f>
        <v>1247148725.06</v>
      </c>
    </row>
    <row r="62" spans="1:5" ht="15">
      <c r="A62" s="5" t="s">
        <v>52</v>
      </c>
      <c r="B62" s="136">
        <f>B48</f>
        <v>406004127</v>
      </c>
      <c r="C62" s="136">
        <f>C48</f>
        <v>410195891</v>
      </c>
      <c r="D62" s="136">
        <f>D48</f>
        <v>412458380</v>
      </c>
      <c r="E62" s="136">
        <f>E48</f>
        <v>1228658398</v>
      </c>
    </row>
    <row r="63" spans="1:5" s="129" customFormat="1" ht="15">
      <c r="A63" s="154" t="s">
        <v>102</v>
      </c>
      <c r="B63" s="136">
        <v>0</v>
      </c>
      <c r="C63" s="136">
        <v>0</v>
      </c>
      <c r="D63" s="136">
        <v>0</v>
      </c>
      <c r="E63" s="136">
        <f>E49</f>
        <v>0</v>
      </c>
    </row>
    <row r="64" spans="1:5" ht="15">
      <c r="A64" s="156" t="s">
        <v>103</v>
      </c>
      <c r="B64" s="136">
        <f>B61-B62</f>
        <v>20771998.059999943</v>
      </c>
      <c r="C64" s="136">
        <f>C61-C62</f>
        <v>430948707.05999994</v>
      </c>
      <c r="D64" s="136">
        <f>D61-D62</f>
        <v>18490327.059999943</v>
      </c>
      <c r="E64" s="136">
        <f>E61-E62-E63</f>
        <v>18490327.059999943</v>
      </c>
    </row>
    <row r="65" spans="1:5" ht="15.75" thickBot="1">
      <c r="A65" s="4"/>
      <c r="B65" s="10"/>
      <c r="C65" s="10"/>
      <c r="D65" s="10"/>
      <c r="E65" s="10"/>
    </row>
    <row r="66" spans="1:5" s="24" customFormat="1" ht="16.5" thickTop="1">
      <c r="A66" s="116" t="s">
        <v>64</v>
      </c>
      <c r="B66" s="89"/>
      <c r="C66" s="89"/>
      <c r="D66" s="89"/>
      <c r="E66" s="89"/>
    </row>
    <row r="67" spans="1:5" s="24" customFormat="1" ht="15.75">
      <c r="A67" s="150" t="s">
        <v>93</v>
      </c>
      <c r="B67" s="150"/>
      <c r="C67" s="150"/>
      <c r="D67" s="150"/>
      <c r="E67" s="2"/>
    </row>
    <row r="68" spans="2:4" ht="15">
      <c r="B68" s="118"/>
      <c r="C68" s="118"/>
      <c r="D68" s="118"/>
    </row>
    <row r="69" spans="2:4" ht="15">
      <c r="B69" s="119"/>
      <c r="C69" s="108"/>
      <c r="D69" s="108"/>
    </row>
    <row r="70" ht="15">
      <c r="A70" s="122"/>
    </row>
    <row r="71" ht="15">
      <c r="A71" s="144" t="s">
        <v>101</v>
      </c>
    </row>
    <row r="72" ht="15">
      <c r="A72" s="123"/>
    </row>
    <row r="73" ht="15">
      <c r="A73" s="123"/>
    </row>
    <row r="74" ht="15">
      <c r="A74" s="124"/>
    </row>
  </sheetData>
  <sheetProtection/>
  <mergeCells count="24">
    <mergeCell ref="A1:F1"/>
    <mergeCell ref="G1:K1"/>
    <mergeCell ref="A19:F19"/>
    <mergeCell ref="A8:F8"/>
    <mergeCell ref="A9:F9"/>
    <mergeCell ref="A24:E24"/>
    <mergeCell ref="A54:E54"/>
    <mergeCell ref="F38:G38"/>
    <mergeCell ref="A38:E38"/>
    <mergeCell ref="A39:E39"/>
    <mergeCell ref="F39:G39"/>
    <mergeCell ref="I40:N40"/>
    <mergeCell ref="A40:E40"/>
    <mergeCell ref="F40:G40"/>
    <mergeCell ref="A67:D67"/>
    <mergeCell ref="A18:B18"/>
    <mergeCell ref="A23:E23"/>
    <mergeCell ref="F23:G23"/>
    <mergeCell ref="H25:N25"/>
    <mergeCell ref="A25:E25"/>
    <mergeCell ref="F25:G25"/>
    <mergeCell ref="F24:G24"/>
    <mergeCell ref="A52:E52"/>
    <mergeCell ref="A53:E5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="80" zoomScaleNormal="80" zoomScalePageLayoutView="0" workbookViewId="0" topLeftCell="A54">
      <selection activeCell="B71" sqref="B71"/>
    </sheetView>
  </sheetViews>
  <sheetFormatPr defaultColWidth="11.57421875" defaultRowHeight="15"/>
  <cols>
    <col min="1" max="1" width="80.7109375" style="82" customWidth="1"/>
    <col min="2" max="2" width="17.140625" style="81" customWidth="1"/>
    <col min="3" max="3" width="17.28125" style="81" customWidth="1"/>
    <col min="4" max="4" width="17.7109375" style="81" customWidth="1"/>
    <col min="5" max="5" width="17.140625" style="81" bestFit="1" customWidth="1"/>
    <col min="6" max="7" width="19.421875" style="81" bestFit="1" customWidth="1"/>
    <col min="8" max="9" width="13.57421875" style="81" bestFit="1" customWidth="1"/>
    <col min="10" max="16384" width="11.57421875" style="81" customWidth="1"/>
  </cols>
  <sheetData>
    <row r="1" spans="1:6" ht="15" customHeight="1">
      <c r="A1" s="145" t="s">
        <v>32</v>
      </c>
      <c r="B1" s="145"/>
      <c r="C1" s="145"/>
      <c r="D1" s="145"/>
      <c r="E1" s="145"/>
      <c r="F1" s="145"/>
    </row>
    <row r="2" spans="1:5" ht="15" customHeight="1">
      <c r="A2" s="16" t="s">
        <v>0</v>
      </c>
      <c r="B2" s="17" t="s">
        <v>9</v>
      </c>
      <c r="C2" s="18"/>
      <c r="D2" s="18"/>
      <c r="E2" s="18"/>
    </row>
    <row r="3" spans="1:5" ht="15" customHeight="1">
      <c r="A3" s="16" t="s">
        <v>1</v>
      </c>
      <c r="B3" s="17" t="s">
        <v>66</v>
      </c>
      <c r="C3" s="19"/>
      <c r="D3" s="20"/>
      <c r="E3" s="20"/>
    </row>
    <row r="4" spans="1:5" ht="15" customHeight="1">
      <c r="A4" s="16" t="s">
        <v>4</v>
      </c>
      <c r="B4" s="18" t="s">
        <v>12</v>
      </c>
      <c r="C4" s="19"/>
      <c r="D4" s="20"/>
      <c r="E4" s="20"/>
    </row>
    <row r="5" spans="1:5" ht="15" customHeight="1">
      <c r="A5" s="16" t="s">
        <v>49</v>
      </c>
      <c r="B5" s="22" t="s">
        <v>79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45" t="s">
        <v>34</v>
      </c>
      <c r="B8" s="145"/>
      <c r="C8" s="145"/>
      <c r="D8" s="145"/>
      <c r="E8" s="145"/>
      <c r="F8" s="145"/>
    </row>
    <row r="9" spans="1:6" ht="15" customHeight="1">
      <c r="A9" s="145" t="s">
        <v>35</v>
      </c>
      <c r="B9" s="145"/>
      <c r="C9" s="145"/>
      <c r="D9" s="145"/>
      <c r="E9" s="145"/>
      <c r="F9" s="145"/>
    </row>
    <row r="10" ht="15" customHeight="1"/>
    <row r="11" spans="1:6" ht="15" customHeight="1" thickBot="1">
      <c r="A11" s="3" t="s">
        <v>63</v>
      </c>
      <c r="B11" s="26" t="s">
        <v>2</v>
      </c>
      <c r="C11" s="26" t="s">
        <v>14</v>
      </c>
      <c r="D11" s="26" t="s">
        <v>15</v>
      </c>
      <c r="E11" s="26" t="s">
        <v>50</v>
      </c>
      <c r="F11" s="26" t="s">
        <v>13</v>
      </c>
    </row>
    <row r="12" spans="1:6" ht="15" customHeight="1">
      <c r="A12" s="83"/>
      <c r="B12" s="84"/>
      <c r="C12" s="85"/>
      <c r="D12" s="85"/>
      <c r="E12" s="85"/>
      <c r="F12" s="85"/>
    </row>
    <row r="13" spans="1:6" ht="15" customHeight="1">
      <c r="A13" s="86" t="s">
        <v>10</v>
      </c>
      <c r="B13" s="87" t="s">
        <v>16</v>
      </c>
      <c r="C13" s="131">
        <v>31</v>
      </c>
      <c r="D13" s="131">
        <v>16</v>
      </c>
      <c r="E13" s="131">
        <v>10</v>
      </c>
      <c r="F13" s="132">
        <f>SUM(C13:E13)</f>
        <v>57</v>
      </c>
    </row>
    <row r="14" spans="1:6" ht="15" customHeight="1" hidden="1">
      <c r="A14" s="86" t="s">
        <v>11</v>
      </c>
      <c r="B14" s="87" t="s">
        <v>16</v>
      </c>
      <c r="C14" s="133">
        <v>0</v>
      </c>
      <c r="D14" s="133">
        <v>0</v>
      </c>
      <c r="E14" s="133">
        <v>0</v>
      </c>
      <c r="F14" s="134">
        <f>SUM(C14:E14)</f>
        <v>0</v>
      </c>
    </row>
    <row r="15" spans="1:6" ht="15" customHeight="1">
      <c r="A15" s="57" t="s">
        <v>95</v>
      </c>
      <c r="B15" s="87" t="s">
        <v>16</v>
      </c>
      <c r="C15" s="131">
        <v>20</v>
      </c>
      <c r="D15" s="131">
        <v>11</v>
      </c>
      <c r="E15" s="131">
        <v>14</v>
      </c>
      <c r="F15" s="132">
        <f>SUM(C15:E15)</f>
        <v>45</v>
      </c>
    </row>
    <row r="16" spans="1:6" ht="15" customHeight="1">
      <c r="A16" s="57" t="s">
        <v>96</v>
      </c>
      <c r="B16" s="87" t="s">
        <v>16</v>
      </c>
      <c r="C16" s="131">
        <v>2</v>
      </c>
      <c r="D16" s="131">
        <v>0</v>
      </c>
      <c r="E16" s="131">
        <v>0</v>
      </c>
      <c r="F16" s="132">
        <f>SUM(C16:E16)</f>
        <v>2</v>
      </c>
    </row>
    <row r="17" spans="1:6" ht="15" customHeight="1">
      <c r="A17" s="88"/>
      <c r="B17" s="84"/>
      <c r="C17" s="132"/>
      <c r="D17" s="132"/>
      <c r="E17" s="132"/>
      <c r="F17" s="132"/>
    </row>
    <row r="18" spans="1:6" ht="15" customHeight="1" thickBot="1">
      <c r="A18" s="149" t="s">
        <v>5</v>
      </c>
      <c r="B18" s="149"/>
      <c r="C18" s="135">
        <f>C13+C14+C15+C16</f>
        <v>53</v>
      </c>
      <c r="D18" s="135">
        <f>D13+D14+D15+D16</f>
        <v>27</v>
      </c>
      <c r="E18" s="135">
        <f>E13+E14+E15+E16</f>
        <v>24</v>
      </c>
      <c r="F18" s="135">
        <f>F13+F14+F15+F16</f>
        <v>104</v>
      </c>
    </row>
    <row r="19" spans="1:6" ht="15" customHeight="1" thickTop="1">
      <c r="A19" s="60" t="s">
        <v>51</v>
      </c>
      <c r="B19" s="84"/>
      <c r="C19" s="84"/>
      <c r="D19" s="84"/>
      <c r="E19" s="84"/>
      <c r="F19" s="84"/>
    </row>
    <row r="20" spans="1:6" ht="15" customHeight="1">
      <c r="A20" s="142" t="s">
        <v>82</v>
      </c>
      <c r="B20" s="84"/>
      <c r="C20" s="84"/>
      <c r="D20" s="84"/>
      <c r="E20" s="84"/>
      <c r="F20" s="84"/>
    </row>
    <row r="21" ht="15" customHeight="1"/>
    <row r="22" ht="15" customHeight="1"/>
    <row r="23" spans="1:5" ht="15" customHeight="1">
      <c r="A23" s="145" t="s">
        <v>36</v>
      </c>
      <c r="B23" s="145"/>
      <c r="C23" s="145"/>
      <c r="D23" s="145"/>
      <c r="E23" s="145"/>
    </row>
    <row r="24" spans="1:5" ht="15" customHeight="1">
      <c r="A24" s="145" t="s">
        <v>37</v>
      </c>
      <c r="B24" s="145"/>
      <c r="C24" s="145"/>
      <c r="D24" s="145"/>
      <c r="E24" s="145"/>
    </row>
    <row r="25" spans="1:5" ht="15" customHeight="1">
      <c r="A25" s="145" t="s">
        <v>38</v>
      </c>
      <c r="B25" s="145"/>
      <c r="C25" s="145"/>
      <c r="D25" s="145"/>
      <c r="E25" s="145"/>
    </row>
    <row r="26" ht="15" customHeight="1"/>
    <row r="27" spans="1:5" ht="15" customHeight="1" thickBot="1">
      <c r="A27" s="3" t="s">
        <v>63</v>
      </c>
      <c r="B27" s="25" t="s">
        <v>14</v>
      </c>
      <c r="C27" s="25" t="s">
        <v>15</v>
      </c>
      <c r="D27" s="25" t="s">
        <v>50</v>
      </c>
      <c r="E27" s="25" t="s">
        <v>13</v>
      </c>
    </row>
    <row r="28" spans="1:5" ht="15" customHeight="1">
      <c r="A28" s="83"/>
      <c r="B28" s="83"/>
      <c r="C28" s="83"/>
      <c r="D28" s="83"/>
      <c r="E28" s="83"/>
    </row>
    <row r="29" spans="1:5" ht="15" customHeight="1">
      <c r="A29" s="61" t="s">
        <v>10</v>
      </c>
      <c r="B29" s="131">
        <v>108870860</v>
      </c>
      <c r="C29" s="131">
        <v>109150860</v>
      </c>
      <c r="D29" s="131">
        <v>108453360</v>
      </c>
      <c r="E29" s="133">
        <f>SUM(B29:D29)</f>
        <v>326475080</v>
      </c>
    </row>
    <row r="30" spans="1:5" ht="15" customHeight="1" hidden="1">
      <c r="A30" s="61" t="s">
        <v>11</v>
      </c>
      <c r="B30" s="133">
        <v>0</v>
      </c>
      <c r="C30" s="133">
        <v>0</v>
      </c>
      <c r="D30" s="133">
        <v>0</v>
      </c>
      <c r="E30" s="133">
        <f>SUM(B30:D30)</f>
        <v>0</v>
      </c>
    </row>
    <row r="31" spans="1:5" ht="21.75" customHeight="1">
      <c r="A31" s="62" t="s">
        <v>97</v>
      </c>
      <c r="B31" s="131">
        <v>200867308.1</v>
      </c>
      <c r="C31" s="131">
        <v>203099805</v>
      </c>
      <c r="D31" s="131">
        <v>207816273</v>
      </c>
      <c r="E31" s="133">
        <f>SUM(B31:D31)</f>
        <v>611783386.1</v>
      </c>
    </row>
    <row r="32" spans="1:6" ht="39" customHeight="1">
      <c r="A32" s="62" t="s">
        <v>98</v>
      </c>
      <c r="B32" s="133">
        <v>132803797</v>
      </c>
      <c r="C32" s="133">
        <v>131872397</v>
      </c>
      <c r="D32" s="133">
        <v>130765497</v>
      </c>
      <c r="E32" s="133">
        <f>SUM(B32:D32)</f>
        <v>395441691</v>
      </c>
      <c r="F32" s="129"/>
    </row>
    <row r="33" spans="1:5" ht="15" customHeight="1">
      <c r="A33" s="61" t="s">
        <v>99</v>
      </c>
      <c r="B33" s="133">
        <v>0</v>
      </c>
      <c r="C33" s="133">
        <v>0</v>
      </c>
      <c r="D33" s="133">
        <v>0</v>
      </c>
      <c r="E33" s="133">
        <f>SUM(B33:D33)</f>
        <v>0</v>
      </c>
    </row>
    <row r="34" spans="1:5" ht="15" customHeight="1" thickBot="1">
      <c r="A34" s="45" t="s">
        <v>5</v>
      </c>
      <c r="B34" s="137">
        <f>SUM(B29:B33)</f>
        <v>442541965.1</v>
      </c>
      <c r="C34" s="137">
        <f>SUM(C29:C33)</f>
        <v>444123062</v>
      </c>
      <c r="D34" s="137">
        <f>SUM(D29:D33)</f>
        <v>447035130</v>
      </c>
      <c r="E34" s="137">
        <f>SUM(E29:E33)</f>
        <v>1333700157.1</v>
      </c>
    </row>
    <row r="35" spans="1:4" ht="15" customHeight="1" thickTop="1">
      <c r="A35" s="130" t="s">
        <v>72</v>
      </c>
      <c r="B35" s="83"/>
      <c r="C35" s="83"/>
      <c r="D35" s="83"/>
    </row>
    <row r="36" spans="2:4" ht="15" customHeight="1">
      <c r="B36" s="18"/>
      <c r="C36" s="18"/>
      <c r="D36" s="82"/>
    </row>
    <row r="37" spans="1:4" ht="15" customHeight="1">
      <c r="A37" s="63"/>
      <c r="B37" s="18"/>
      <c r="C37" s="18"/>
      <c r="D37" s="82"/>
    </row>
    <row r="38" spans="1:5" ht="15" customHeight="1">
      <c r="A38" s="145" t="s">
        <v>39</v>
      </c>
      <c r="B38" s="145"/>
      <c r="C38" s="145"/>
      <c r="D38" s="145"/>
      <c r="E38" s="145"/>
    </row>
    <row r="39" spans="1:5" ht="15" customHeight="1">
      <c r="A39" s="145" t="s">
        <v>41</v>
      </c>
      <c r="B39" s="145"/>
      <c r="C39" s="145"/>
      <c r="D39" s="145"/>
      <c r="E39" s="145"/>
    </row>
    <row r="40" spans="1:5" ht="15" customHeight="1">
      <c r="A40" s="145" t="s">
        <v>38</v>
      </c>
      <c r="B40" s="145"/>
      <c r="C40" s="145"/>
      <c r="D40" s="145"/>
      <c r="E40" s="145"/>
    </row>
    <row r="41" ht="15" customHeight="1"/>
    <row r="42" spans="1:5" ht="15" customHeight="1" thickBot="1">
      <c r="A42" s="25" t="s">
        <v>3</v>
      </c>
      <c r="B42" s="64" t="s">
        <v>14</v>
      </c>
      <c r="C42" s="64" t="s">
        <v>15</v>
      </c>
      <c r="D42" s="64" t="s">
        <v>50</v>
      </c>
      <c r="E42" s="64" t="s">
        <v>13</v>
      </c>
    </row>
    <row r="43" spans="1:5" ht="15" customHeight="1">
      <c r="A43" s="83"/>
      <c r="B43" s="83"/>
      <c r="C43" s="83"/>
      <c r="D43" s="83"/>
      <c r="E43" s="83"/>
    </row>
    <row r="44" spans="1:5" ht="15" customHeight="1">
      <c r="A44" s="7" t="s">
        <v>27</v>
      </c>
      <c r="B44" s="139">
        <v>309738168.1</v>
      </c>
      <c r="C44" s="139">
        <v>312250665</v>
      </c>
      <c r="D44" s="139">
        <v>316269633</v>
      </c>
      <c r="E44" s="140">
        <f>SUM(B44:D44)</f>
        <v>938258466.1</v>
      </c>
    </row>
    <row r="45" spans="1:5" ht="15" customHeight="1">
      <c r="A45" s="7" t="s">
        <v>26</v>
      </c>
      <c r="B45" s="139">
        <v>132803797</v>
      </c>
      <c r="C45" s="139">
        <v>131872397</v>
      </c>
      <c r="D45" s="139">
        <v>130765497</v>
      </c>
      <c r="E45" s="140">
        <f>SUM(B45:D45)</f>
        <v>395441691</v>
      </c>
    </row>
    <row r="46" spans="1:5" s="92" customFormat="1" ht="15" customHeight="1">
      <c r="A46" s="7"/>
      <c r="B46" s="140"/>
      <c r="C46" s="140"/>
      <c r="D46" s="140"/>
      <c r="E46" s="140"/>
    </row>
    <row r="47" spans="1:5" ht="15" customHeight="1">
      <c r="A47" s="83"/>
      <c r="B47" s="134"/>
      <c r="C47" s="134"/>
      <c r="D47" s="134"/>
      <c r="E47" s="134"/>
    </row>
    <row r="48" spans="1:5" ht="15" customHeight="1" thickBot="1">
      <c r="A48" s="52" t="s">
        <v>5</v>
      </c>
      <c r="B48" s="141">
        <f>SUM(B44:B47)</f>
        <v>442541965.1</v>
      </c>
      <c r="C48" s="141">
        <f>SUM(C44:C47)</f>
        <v>444123062</v>
      </c>
      <c r="D48" s="141">
        <f>SUM(D44:D47)</f>
        <v>447035130</v>
      </c>
      <c r="E48" s="141">
        <f>SUM(B48:D48)</f>
        <v>1333700157.1</v>
      </c>
    </row>
    <row r="49" ht="15" customHeight="1" thickTop="1">
      <c r="A49" s="130" t="s">
        <v>70</v>
      </c>
    </row>
    <row r="50" ht="15" customHeight="1"/>
    <row r="51" ht="15" customHeight="1"/>
    <row r="52" spans="1:5" ht="15" customHeight="1">
      <c r="A52" s="152" t="s">
        <v>40</v>
      </c>
      <c r="B52" s="152"/>
      <c r="C52" s="152"/>
      <c r="D52" s="152"/>
      <c r="E52" s="152"/>
    </row>
    <row r="53" spans="1:5" ht="15" customHeight="1">
      <c r="A53" s="152" t="s">
        <v>6</v>
      </c>
      <c r="B53" s="152"/>
      <c r="C53" s="152"/>
      <c r="D53" s="152"/>
      <c r="E53" s="152"/>
    </row>
    <row r="54" spans="1:5" ht="18" customHeight="1">
      <c r="A54" s="152" t="s">
        <v>38</v>
      </c>
      <c r="B54" s="152"/>
      <c r="C54" s="152"/>
      <c r="D54" s="152"/>
      <c r="E54" s="152"/>
    </row>
    <row r="55" spans="1:5" ht="15" customHeight="1">
      <c r="A55" s="1"/>
      <c r="B55" s="2"/>
      <c r="C55" s="2"/>
      <c r="D55" s="2"/>
      <c r="E55" s="2"/>
    </row>
    <row r="56" spans="1:5" ht="15" customHeight="1" thickBot="1">
      <c r="A56" s="3" t="s">
        <v>3</v>
      </c>
      <c r="B56" s="64" t="s">
        <v>14</v>
      </c>
      <c r="C56" s="64" t="s">
        <v>15</v>
      </c>
      <c r="D56" s="64" t="s">
        <v>50</v>
      </c>
      <c r="E56" s="64" t="s">
        <v>13</v>
      </c>
    </row>
    <row r="57" spans="1:9" ht="15" customHeight="1">
      <c r="A57" s="5" t="s">
        <v>42</v>
      </c>
      <c r="B57" s="139">
        <f>2T!E64</f>
        <v>18490327.059999943</v>
      </c>
      <c r="C57" s="136">
        <f>B64</f>
        <v>304861.95999991894</v>
      </c>
      <c r="D57" s="136">
        <f>C64</f>
        <v>-19316500.04000008</v>
      </c>
      <c r="E57" s="136">
        <f>+B57</f>
        <v>18490327.059999943</v>
      </c>
      <c r="G57" s="119"/>
      <c r="H57" s="108"/>
      <c r="I57" s="108"/>
    </row>
    <row r="58" spans="1:9" ht="15" customHeight="1">
      <c r="A58" s="5" t="s">
        <v>7</v>
      </c>
      <c r="B58" s="139">
        <v>424356500</v>
      </c>
      <c r="C58" s="139">
        <v>424501700</v>
      </c>
      <c r="D58" s="139">
        <v>837003400</v>
      </c>
      <c r="E58" s="136">
        <f>SUM(B58:D58)</f>
        <v>1685861600</v>
      </c>
      <c r="F58" s="122"/>
      <c r="G58" s="117"/>
      <c r="H58" s="117"/>
      <c r="I58" s="117"/>
    </row>
    <row r="59" spans="1:8" ht="15" customHeight="1">
      <c r="A59" s="121" t="s">
        <v>61</v>
      </c>
      <c r="B59" s="136"/>
      <c r="C59" s="136"/>
      <c r="D59" s="136"/>
      <c r="E59" s="136"/>
      <c r="F59" s="128"/>
      <c r="G59" s="128"/>
      <c r="H59" s="128"/>
    </row>
    <row r="60" spans="1:8" ht="15" customHeight="1">
      <c r="A60" s="121" t="s">
        <v>62</v>
      </c>
      <c r="B60" s="136"/>
      <c r="C60" s="136"/>
      <c r="D60" s="136"/>
      <c r="E60" s="136"/>
      <c r="F60" s="128"/>
      <c r="G60" s="128"/>
      <c r="H60" s="128"/>
    </row>
    <row r="61" spans="1:5" ht="15" customHeight="1">
      <c r="A61" s="5" t="s">
        <v>8</v>
      </c>
      <c r="B61" s="136">
        <f>B58+B57</f>
        <v>442846827.05999994</v>
      </c>
      <c r="C61" s="136">
        <f>C58+C57</f>
        <v>424806561.9599999</v>
      </c>
      <c r="D61" s="136">
        <f>D58+D57</f>
        <v>817686899.9599999</v>
      </c>
      <c r="E61" s="136">
        <f>E57+E58</f>
        <v>1704351927.06</v>
      </c>
    </row>
    <row r="62" spans="1:5" ht="15" customHeight="1">
      <c r="A62" s="5" t="s">
        <v>52</v>
      </c>
      <c r="B62" s="139">
        <f>B48</f>
        <v>442541965.1</v>
      </c>
      <c r="C62" s="139">
        <f>C48</f>
        <v>444123062</v>
      </c>
      <c r="D62" s="139">
        <f>D48</f>
        <v>447035130</v>
      </c>
      <c r="E62" s="139">
        <f>E48</f>
        <v>1333700157.1</v>
      </c>
    </row>
    <row r="63" spans="1:5" s="129" customFormat="1" ht="15" customHeight="1">
      <c r="A63" s="154" t="s">
        <v>102</v>
      </c>
      <c r="B63" s="139">
        <v>0</v>
      </c>
      <c r="C63" s="139">
        <v>0</v>
      </c>
      <c r="D63" s="139">
        <v>0</v>
      </c>
      <c r="E63" s="139">
        <f>E49</f>
        <v>0</v>
      </c>
    </row>
    <row r="64" spans="1:5" ht="15" customHeight="1">
      <c r="A64" s="156" t="s">
        <v>103</v>
      </c>
      <c r="B64" s="136">
        <f>B61-B62</f>
        <v>304861.95999991894</v>
      </c>
      <c r="C64" s="136">
        <f>C61-C62</f>
        <v>-19316500.04000008</v>
      </c>
      <c r="D64" s="136">
        <f>D61-D62</f>
        <v>370651769.9599999</v>
      </c>
      <c r="E64" s="136">
        <f>E61-E62-E63</f>
        <v>370651769.96000004</v>
      </c>
    </row>
    <row r="65" spans="1:5" ht="15" customHeight="1" thickBot="1">
      <c r="A65" s="4"/>
      <c r="B65" s="10"/>
      <c r="C65" s="10"/>
      <c r="D65" s="10"/>
      <c r="E65" s="10"/>
    </row>
    <row r="66" spans="1:6" ht="16.5" thickTop="1">
      <c r="A66" s="116" t="s">
        <v>64</v>
      </c>
      <c r="B66" s="89"/>
      <c r="C66" s="89"/>
      <c r="D66" s="89"/>
      <c r="E66" s="89"/>
      <c r="F66" s="24"/>
    </row>
    <row r="67" spans="1:6" ht="15.75">
      <c r="A67" s="150" t="s">
        <v>71</v>
      </c>
      <c r="B67" s="150"/>
      <c r="C67" s="150"/>
      <c r="D67" s="150"/>
      <c r="E67" s="2"/>
      <c r="F67" s="24"/>
    </row>
    <row r="70" ht="15">
      <c r="A70" s="144" t="s">
        <v>101</v>
      </c>
    </row>
    <row r="71" ht="15">
      <c r="A71" s="123"/>
    </row>
    <row r="72" ht="15">
      <c r="A72" s="123"/>
    </row>
    <row r="73" ht="15">
      <c r="A73" s="123"/>
    </row>
    <row r="74" ht="15">
      <c r="A74" s="124"/>
    </row>
  </sheetData>
  <sheetProtection/>
  <mergeCells count="14">
    <mergeCell ref="A24:E24"/>
    <mergeCell ref="A25:E25"/>
    <mergeCell ref="A38:E38"/>
    <mergeCell ref="A39:E39"/>
    <mergeCell ref="A40:E40"/>
    <mergeCell ref="A52:E52"/>
    <mergeCell ref="A53:E53"/>
    <mergeCell ref="A54:E54"/>
    <mergeCell ref="A67:D67"/>
    <mergeCell ref="A1:F1"/>
    <mergeCell ref="A8:F8"/>
    <mergeCell ref="A9:F9"/>
    <mergeCell ref="A18:B18"/>
    <mergeCell ref="A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="80" zoomScaleNormal="80" zoomScalePageLayoutView="0" workbookViewId="0" topLeftCell="A53">
      <selection activeCell="E64" sqref="E64"/>
    </sheetView>
  </sheetViews>
  <sheetFormatPr defaultColWidth="11.57421875" defaultRowHeight="15"/>
  <cols>
    <col min="1" max="1" width="80.7109375" style="82" customWidth="1"/>
    <col min="2" max="2" width="17.140625" style="81" customWidth="1"/>
    <col min="3" max="3" width="17.28125" style="81" customWidth="1"/>
    <col min="4" max="4" width="17.7109375" style="81" customWidth="1"/>
    <col min="5" max="5" width="20.57421875" style="81" customWidth="1"/>
    <col min="6" max="7" width="19.421875" style="81" bestFit="1" customWidth="1"/>
    <col min="8" max="8" width="13.57421875" style="81" bestFit="1" customWidth="1"/>
    <col min="9" max="9" width="12.57421875" style="81" bestFit="1" customWidth="1"/>
    <col min="10" max="16384" width="11.57421875" style="81" customWidth="1"/>
  </cols>
  <sheetData>
    <row r="1" spans="1:6" ht="15" customHeight="1">
      <c r="A1" s="145" t="s">
        <v>32</v>
      </c>
      <c r="B1" s="145"/>
      <c r="C1" s="145"/>
      <c r="D1" s="145"/>
      <c r="E1" s="145"/>
      <c r="F1" s="145"/>
    </row>
    <row r="2" spans="1:5" ht="15" customHeight="1">
      <c r="A2" s="16" t="s">
        <v>0</v>
      </c>
      <c r="B2" s="17" t="s">
        <v>9</v>
      </c>
      <c r="C2" s="18"/>
      <c r="D2" s="18"/>
      <c r="E2" s="18"/>
    </row>
    <row r="3" spans="1:5" ht="15" customHeight="1">
      <c r="A3" s="16" t="s">
        <v>1</v>
      </c>
      <c r="B3" s="17" t="s">
        <v>66</v>
      </c>
      <c r="C3" s="19"/>
      <c r="D3" s="20"/>
      <c r="E3" s="20"/>
    </row>
    <row r="4" spans="1:5" ht="15" customHeight="1">
      <c r="A4" s="16" t="s">
        <v>4</v>
      </c>
      <c r="B4" s="18" t="s">
        <v>12</v>
      </c>
      <c r="C4" s="19"/>
      <c r="D4" s="20"/>
      <c r="E4" s="20"/>
    </row>
    <row r="5" spans="1:5" ht="15" customHeight="1">
      <c r="A5" s="16" t="s">
        <v>49</v>
      </c>
      <c r="B5" s="22" t="s">
        <v>80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45" t="s">
        <v>34</v>
      </c>
      <c r="B8" s="145"/>
      <c r="C8" s="145"/>
      <c r="D8" s="145"/>
      <c r="E8" s="145"/>
      <c r="F8" s="145"/>
    </row>
    <row r="9" spans="1:6" ht="15" customHeight="1">
      <c r="A9" s="145" t="s">
        <v>35</v>
      </c>
      <c r="B9" s="145"/>
      <c r="C9" s="145"/>
      <c r="D9" s="145"/>
      <c r="E9" s="145"/>
      <c r="F9" s="145"/>
    </row>
    <row r="10" ht="15" customHeight="1"/>
    <row r="11" spans="1:6" ht="15" customHeight="1" thickBot="1">
      <c r="A11" s="3" t="s">
        <v>63</v>
      </c>
      <c r="B11" s="26" t="s">
        <v>2</v>
      </c>
      <c r="C11" s="26" t="s">
        <v>23</v>
      </c>
      <c r="D11" s="26" t="s">
        <v>57</v>
      </c>
      <c r="E11" s="26" t="s">
        <v>58</v>
      </c>
      <c r="F11" s="26" t="s">
        <v>31</v>
      </c>
    </row>
    <row r="12" spans="1:6" ht="15" customHeight="1">
      <c r="A12" s="83"/>
      <c r="B12" s="84"/>
      <c r="C12" s="85"/>
      <c r="D12" s="85"/>
      <c r="E12" s="85"/>
      <c r="F12" s="85"/>
    </row>
    <row r="13" spans="1:6" ht="15" customHeight="1">
      <c r="A13" s="86" t="s">
        <v>10</v>
      </c>
      <c r="B13" s="87" t="s">
        <v>16</v>
      </c>
      <c r="C13" s="131">
        <v>11</v>
      </c>
      <c r="D13" s="131">
        <v>9</v>
      </c>
      <c r="E13" s="131">
        <v>9</v>
      </c>
      <c r="F13" s="132">
        <f>SUM(C13:E13)</f>
        <v>29</v>
      </c>
    </row>
    <row r="14" spans="1:6" ht="15" customHeight="1" hidden="1">
      <c r="A14" s="86" t="s">
        <v>11</v>
      </c>
      <c r="B14" s="87" t="s">
        <v>16</v>
      </c>
      <c r="C14" s="133"/>
      <c r="D14" s="133"/>
      <c r="E14" s="133"/>
      <c r="F14" s="134">
        <f>SUM(C14:E14)</f>
        <v>0</v>
      </c>
    </row>
    <row r="15" spans="1:6" ht="15" customHeight="1">
      <c r="A15" s="57" t="s">
        <v>95</v>
      </c>
      <c r="B15" s="87" t="s">
        <v>16</v>
      </c>
      <c r="C15" s="131">
        <v>9</v>
      </c>
      <c r="D15" s="131">
        <v>13</v>
      </c>
      <c r="E15" s="131">
        <v>11</v>
      </c>
      <c r="F15" s="132">
        <f>SUM(C15:E15)</f>
        <v>33</v>
      </c>
    </row>
    <row r="16" spans="1:6" ht="15" customHeight="1">
      <c r="A16" s="57" t="s">
        <v>96</v>
      </c>
      <c r="B16" s="87" t="s">
        <v>16</v>
      </c>
      <c r="C16" s="131">
        <v>0</v>
      </c>
      <c r="D16" s="131">
        <v>0</v>
      </c>
      <c r="E16" s="131">
        <v>1</v>
      </c>
      <c r="F16" s="132">
        <f>SUM(C16:E16)</f>
        <v>1</v>
      </c>
    </row>
    <row r="17" spans="1:6" ht="15" customHeight="1">
      <c r="A17" s="88"/>
      <c r="B17" s="84"/>
      <c r="C17" s="132"/>
      <c r="D17" s="132"/>
      <c r="E17" s="132"/>
      <c r="F17" s="132"/>
    </row>
    <row r="18" spans="1:6" ht="15" customHeight="1" thickBot="1">
      <c r="A18" s="149" t="s">
        <v>5</v>
      </c>
      <c r="B18" s="149"/>
      <c r="C18" s="135">
        <f>C13+C14+C15+C16</f>
        <v>20</v>
      </c>
      <c r="D18" s="135">
        <f>D13+D14+D15+D16</f>
        <v>22</v>
      </c>
      <c r="E18" s="135">
        <f>E13+E14+E15+E16</f>
        <v>21</v>
      </c>
      <c r="F18" s="135">
        <f>F13+F14+F15+F16</f>
        <v>63</v>
      </c>
    </row>
    <row r="19" spans="1:6" ht="15" customHeight="1" thickTop="1">
      <c r="A19" s="60" t="s">
        <v>51</v>
      </c>
      <c r="B19" s="84"/>
      <c r="C19" s="84"/>
      <c r="D19" s="84"/>
      <c r="E19" s="84"/>
      <c r="F19" s="84"/>
    </row>
    <row r="20" spans="1:6" ht="15" customHeight="1">
      <c r="A20" s="142" t="s">
        <v>81</v>
      </c>
      <c r="B20" s="84"/>
      <c r="C20" s="84"/>
      <c r="D20" s="84"/>
      <c r="E20" s="84"/>
      <c r="F20" s="84"/>
    </row>
    <row r="21" ht="15" customHeight="1"/>
    <row r="22" ht="15" customHeight="1"/>
    <row r="23" spans="1:5" ht="15" customHeight="1">
      <c r="A23" s="145" t="s">
        <v>36</v>
      </c>
      <c r="B23" s="145"/>
      <c r="C23" s="145"/>
      <c r="D23" s="145"/>
      <c r="E23" s="145"/>
    </row>
    <row r="24" spans="1:5" ht="15" customHeight="1">
      <c r="A24" s="145" t="s">
        <v>37</v>
      </c>
      <c r="B24" s="145"/>
      <c r="C24" s="145"/>
      <c r="D24" s="145"/>
      <c r="E24" s="145"/>
    </row>
    <row r="25" spans="1:5" ht="15" customHeight="1">
      <c r="A25" s="145" t="s">
        <v>38</v>
      </c>
      <c r="B25" s="145"/>
      <c r="C25" s="145"/>
      <c r="D25" s="145"/>
      <c r="E25" s="145"/>
    </row>
    <row r="26" ht="15" customHeight="1"/>
    <row r="27" spans="1:5" ht="15" customHeight="1" thickBot="1">
      <c r="A27" s="3" t="s">
        <v>63</v>
      </c>
      <c r="B27" s="25" t="s">
        <v>23</v>
      </c>
      <c r="C27" s="25" t="s">
        <v>57</v>
      </c>
      <c r="D27" s="25" t="s">
        <v>58</v>
      </c>
      <c r="E27" s="25" t="s">
        <v>59</v>
      </c>
    </row>
    <row r="28" spans="1:5" ht="15" customHeight="1">
      <c r="A28" s="83"/>
      <c r="B28" s="83"/>
      <c r="C28" s="83"/>
      <c r="D28" s="83"/>
      <c r="E28" s="83"/>
    </row>
    <row r="29" spans="1:5" ht="15" customHeight="1">
      <c r="A29" s="61" t="s">
        <v>10</v>
      </c>
      <c r="B29" s="133">
        <v>108868860</v>
      </c>
      <c r="C29" s="133">
        <v>109079360</v>
      </c>
      <c r="D29" s="133">
        <v>108459760</v>
      </c>
      <c r="E29" s="133">
        <f>SUM(B29:D29)</f>
        <v>326407980</v>
      </c>
    </row>
    <row r="30" spans="1:5" ht="15" customHeight="1" hidden="1">
      <c r="A30" s="61" t="s">
        <v>11</v>
      </c>
      <c r="B30" s="133"/>
      <c r="C30" s="133"/>
      <c r="D30" s="133"/>
      <c r="E30" s="133">
        <f>SUM(B30:D30)</f>
        <v>0</v>
      </c>
    </row>
    <row r="31" spans="1:5" ht="15">
      <c r="A31" s="62" t="s">
        <v>97</v>
      </c>
      <c r="B31" s="133">
        <v>210985386</v>
      </c>
      <c r="C31" s="133">
        <v>213263582</v>
      </c>
      <c r="D31" s="133">
        <v>254648056.84</v>
      </c>
      <c r="E31" s="133">
        <f>SUM(B31:D31)</f>
        <v>678897024.84</v>
      </c>
    </row>
    <row r="32" spans="1:5" ht="15">
      <c r="A32" s="62" t="s">
        <v>98</v>
      </c>
      <c r="B32" s="133">
        <v>122035420</v>
      </c>
      <c r="C32" s="133">
        <v>121041420</v>
      </c>
      <c r="D32" s="133">
        <v>139059530</v>
      </c>
      <c r="E32" s="133">
        <f>SUM(B32:D32)</f>
        <v>382136370</v>
      </c>
    </row>
    <row r="33" spans="1:5" ht="15" customHeight="1">
      <c r="A33" s="61" t="s">
        <v>99</v>
      </c>
      <c r="B33" s="133">
        <v>0</v>
      </c>
      <c r="C33" s="133">
        <v>0</v>
      </c>
      <c r="D33" s="133">
        <v>0</v>
      </c>
      <c r="E33" s="133">
        <f>SUM(B33:D33)</f>
        <v>0</v>
      </c>
    </row>
    <row r="34" spans="1:5" ht="15" customHeight="1" thickBot="1">
      <c r="A34" s="45" t="s">
        <v>5</v>
      </c>
      <c r="B34" s="137">
        <f>SUM(B29:B33)</f>
        <v>441889666</v>
      </c>
      <c r="C34" s="137">
        <f>SUM(C29:C33)</f>
        <v>443384362</v>
      </c>
      <c r="D34" s="137">
        <f>SUM(D29:D33)</f>
        <v>502167346.84000003</v>
      </c>
      <c r="E34" s="137">
        <f>SUM(E29:E33)</f>
        <v>1387441374.8400002</v>
      </c>
    </row>
    <row r="35" spans="1:4" ht="15" customHeight="1" thickTop="1">
      <c r="A35" s="130" t="s">
        <v>73</v>
      </c>
      <c r="B35" s="83"/>
      <c r="C35" s="83"/>
      <c r="D35" s="83"/>
    </row>
    <row r="36" spans="2:4" ht="15" customHeight="1">
      <c r="B36" s="18"/>
      <c r="C36" s="18"/>
      <c r="D36" s="82"/>
    </row>
    <row r="37" spans="1:4" ht="15" customHeight="1">
      <c r="A37" s="63"/>
      <c r="B37" s="18"/>
      <c r="C37" s="18"/>
      <c r="D37" s="82"/>
    </row>
    <row r="38" spans="1:5" ht="15" customHeight="1">
      <c r="A38" s="145" t="s">
        <v>60</v>
      </c>
      <c r="B38" s="145"/>
      <c r="C38" s="145"/>
      <c r="D38" s="145"/>
      <c r="E38" s="145"/>
    </row>
    <row r="39" spans="1:5" ht="15" customHeight="1">
      <c r="A39" s="145" t="s">
        <v>41</v>
      </c>
      <c r="B39" s="145"/>
      <c r="C39" s="145"/>
      <c r="D39" s="145"/>
      <c r="E39" s="145"/>
    </row>
    <row r="40" spans="1:5" ht="15" customHeight="1">
      <c r="A40" s="145" t="s">
        <v>38</v>
      </c>
      <c r="B40" s="145"/>
      <c r="C40" s="145"/>
      <c r="D40" s="145"/>
      <c r="E40" s="145"/>
    </row>
    <row r="41" ht="15" customHeight="1"/>
    <row r="42" spans="1:5" ht="15" customHeight="1" thickBot="1">
      <c r="A42" s="25" t="s">
        <v>3</v>
      </c>
      <c r="B42" s="64" t="s">
        <v>23</v>
      </c>
      <c r="C42" s="64" t="s">
        <v>57</v>
      </c>
      <c r="D42" s="64" t="s">
        <v>58</v>
      </c>
      <c r="E42" s="64" t="s">
        <v>59</v>
      </c>
    </row>
    <row r="43" spans="1:5" ht="15" customHeight="1">
      <c r="A43" s="83"/>
      <c r="B43" s="83"/>
      <c r="C43" s="83"/>
      <c r="D43" s="83"/>
      <c r="E43" s="83"/>
    </row>
    <row r="44" spans="1:5" ht="15" customHeight="1">
      <c r="A44" s="7" t="s">
        <v>27</v>
      </c>
      <c r="B44" s="139">
        <v>319854246</v>
      </c>
      <c r="C44" s="139">
        <v>322342942</v>
      </c>
      <c r="D44" s="139">
        <v>363107816.84000003</v>
      </c>
      <c r="E44" s="140">
        <f>SUM(B44:D44)</f>
        <v>1005305004.84</v>
      </c>
    </row>
    <row r="45" spans="1:5" ht="15" customHeight="1">
      <c r="A45" s="7" t="s">
        <v>26</v>
      </c>
      <c r="B45" s="139">
        <v>122035420</v>
      </c>
      <c r="C45" s="139">
        <v>121041420</v>
      </c>
      <c r="D45" s="139">
        <v>139059530</v>
      </c>
      <c r="E45" s="140">
        <f>SUM(B45:D45)</f>
        <v>382136370</v>
      </c>
    </row>
    <row r="46" spans="1:5" s="92" customFormat="1" ht="15" customHeight="1">
      <c r="A46" s="7"/>
      <c r="B46" s="140"/>
      <c r="C46" s="140"/>
      <c r="D46" s="140"/>
      <c r="E46" s="140"/>
    </row>
    <row r="47" spans="1:5" ht="15" customHeight="1">
      <c r="A47" s="83"/>
      <c r="B47" s="134"/>
      <c r="C47" s="134"/>
      <c r="D47" s="134"/>
      <c r="E47" s="134"/>
    </row>
    <row r="48" spans="1:5" ht="15" customHeight="1" thickBot="1">
      <c r="A48" s="52" t="s">
        <v>5</v>
      </c>
      <c r="B48" s="141">
        <f>SUM(B44:B47)</f>
        <v>441889666</v>
      </c>
      <c r="C48" s="141">
        <f>SUM(C44:C47)</f>
        <v>443384362</v>
      </c>
      <c r="D48" s="141">
        <f>SUM(D44:D47)</f>
        <v>502167346.84000003</v>
      </c>
      <c r="E48" s="141">
        <f>SUM(B48:D48)</f>
        <v>1387441374.8400002</v>
      </c>
    </row>
    <row r="49" ht="15" customHeight="1" thickTop="1">
      <c r="A49" s="130" t="s">
        <v>70</v>
      </c>
    </row>
    <row r="50" ht="15" customHeight="1"/>
    <row r="51" ht="15" customHeight="1"/>
    <row r="52" spans="1:5" ht="15" customHeight="1">
      <c r="A52" s="152" t="s">
        <v>40</v>
      </c>
      <c r="B52" s="152"/>
      <c r="C52" s="152"/>
      <c r="D52" s="152"/>
      <c r="E52" s="152"/>
    </row>
    <row r="53" spans="1:5" ht="15" customHeight="1">
      <c r="A53" s="152" t="s">
        <v>6</v>
      </c>
      <c r="B53" s="152"/>
      <c r="C53" s="152"/>
      <c r="D53" s="152"/>
      <c r="E53" s="152"/>
    </row>
    <row r="54" spans="1:5" ht="18" customHeight="1">
      <c r="A54" s="152" t="s">
        <v>38</v>
      </c>
      <c r="B54" s="152"/>
      <c r="C54" s="152"/>
      <c r="D54" s="152"/>
      <c r="E54" s="152"/>
    </row>
    <row r="55" spans="1:5" ht="15" customHeight="1">
      <c r="A55" s="1"/>
      <c r="B55" s="2"/>
      <c r="C55" s="2"/>
      <c r="D55" s="2"/>
      <c r="E55" s="2"/>
    </row>
    <row r="56" spans="1:5" ht="15" customHeight="1" thickBot="1">
      <c r="A56" s="3" t="s">
        <v>3</v>
      </c>
      <c r="B56" s="64" t="s">
        <v>23</v>
      </c>
      <c r="C56" s="64" t="s">
        <v>57</v>
      </c>
      <c r="D56" s="64" t="s">
        <v>58</v>
      </c>
      <c r="E56" s="64" t="s">
        <v>59</v>
      </c>
    </row>
    <row r="57" spans="1:9" ht="15" customHeight="1">
      <c r="A57" s="5" t="s">
        <v>42</v>
      </c>
      <c r="B57" s="108">
        <f>3T!E64</f>
        <v>370651769.96000004</v>
      </c>
      <c r="C57" s="108">
        <f>B64</f>
        <v>-71237896.03999996</v>
      </c>
      <c r="D57" s="108">
        <f>C64</f>
        <v>-102120558.03999996</v>
      </c>
      <c r="E57" s="108">
        <f>+B57</f>
        <v>370651769.96000004</v>
      </c>
      <c r="G57" s="119"/>
      <c r="H57" s="108"/>
      <c r="I57" s="108"/>
    </row>
    <row r="58" spans="1:9" ht="15" customHeight="1">
      <c r="A58" s="5" t="s">
        <v>7</v>
      </c>
      <c r="B58" s="108">
        <v>0</v>
      </c>
      <c r="C58" s="108">
        <v>412501700</v>
      </c>
      <c r="D58" s="108">
        <v>618221358.94</v>
      </c>
      <c r="E58" s="108">
        <f>SUM(B58:D58)</f>
        <v>1030723058.94</v>
      </c>
      <c r="F58" s="122"/>
      <c r="G58" s="117"/>
      <c r="H58" s="117"/>
      <c r="I58" s="117"/>
    </row>
    <row r="59" spans="1:9" ht="15" customHeight="1">
      <c r="A59" s="121" t="s">
        <v>61</v>
      </c>
      <c r="B59" s="108"/>
      <c r="C59" s="108"/>
      <c r="D59" s="108"/>
      <c r="E59" s="108"/>
      <c r="F59" s="122"/>
      <c r="G59" s="108"/>
      <c r="H59" s="108"/>
      <c r="I59" s="108"/>
    </row>
    <row r="60" spans="1:8" s="82" customFormat="1" ht="15" customHeight="1">
      <c r="A60" s="121" t="s">
        <v>62</v>
      </c>
      <c r="B60" s="108"/>
      <c r="C60" s="108"/>
      <c r="D60" s="108"/>
      <c r="E60" s="108"/>
      <c r="F60" s="122"/>
      <c r="G60" s="122"/>
      <c r="H60" s="122"/>
    </row>
    <row r="61" spans="1:5" ht="15" customHeight="1">
      <c r="A61" s="5" t="s">
        <v>8</v>
      </c>
      <c r="B61" s="108">
        <f>B57+B58</f>
        <v>370651769.96000004</v>
      </c>
      <c r="C61" s="108">
        <f>C57+C58</f>
        <v>341263803.96000004</v>
      </c>
      <c r="D61" s="108">
        <f>D57+D58</f>
        <v>516100800.9000001</v>
      </c>
      <c r="E61" s="108">
        <f>E57+E58</f>
        <v>1401374828.9</v>
      </c>
    </row>
    <row r="62" spans="1:5" ht="15" customHeight="1">
      <c r="A62" s="5" t="s">
        <v>52</v>
      </c>
      <c r="B62" s="108">
        <f>B48</f>
        <v>441889666</v>
      </c>
      <c r="C62" s="108">
        <f>C48</f>
        <v>443384362</v>
      </c>
      <c r="D62" s="108">
        <f>D48</f>
        <v>502167346.84000003</v>
      </c>
      <c r="E62" s="108">
        <f>+SUM(B62:D62)</f>
        <v>1387441374.8400002</v>
      </c>
    </row>
    <row r="63" spans="1:5" s="129" customFormat="1" ht="15" customHeight="1">
      <c r="A63" s="154" t="s">
        <v>102</v>
      </c>
      <c r="B63" s="108">
        <v>0</v>
      </c>
      <c r="C63" s="108">
        <v>0</v>
      </c>
      <c r="D63" s="108">
        <v>13933454</v>
      </c>
      <c r="E63" s="108">
        <f>+SUM(B63:D63)</f>
        <v>13933454</v>
      </c>
    </row>
    <row r="64" spans="1:5" ht="15" customHeight="1">
      <c r="A64" s="156" t="s">
        <v>103</v>
      </c>
      <c r="B64" s="108">
        <f>B61-B62</f>
        <v>-71237896.03999996</v>
      </c>
      <c r="C64" s="108">
        <f>C61-C62</f>
        <v>-102120558.03999996</v>
      </c>
      <c r="D64" s="108">
        <f>D61-D62</f>
        <v>13933454.060000062</v>
      </c>
      <c r="E64" s="108">
        <f>E61-E62-E63</f>
        <v>0.059999942779541016</v>
      </c>
    </row>
    <row r="65" spans="1:5" ht="15" customHeight="1" thickBot="1">
      <c r="A65" s="4"/>
      <c r="B65" s="10"/>
      <c r="C65" s="10"/>
      <c r="D65" s="10"/>
      <c r="E65" s="10"/>
    </row>
    <row r="66" spans="1:6" ht="15" customHeight="1" thickTop="1">
      <c r="A66" s="116" t="s">
        <v>64</v>
      </c>
      <c r="B66" s="89"/>
      <c r="C66" s="89"/>
      <c r="D66" s="89"/>
      <c r="E66" s="89"/>
      <c r="F66" s="24"/>
    </row>
    <row r="67" spans="1:6" ht="15.75">
      <c r="A67" s="150" t="s">
        <v>71</v>
      </c>
      <c r="B67" s="150"/>
      <c r="C67" s="150"/>
      <c r="D67" s="150"/>
      <c r="E67" s="2"/>
      <c r="F67" s="24"/>
    </row>
    <row r="69" ht="15">
      <c r="A69" s="122"/>
    </row>
    <row r="70" ht="15">
      <c r="A70" s="144" t="s">
        <v>101</v>
      </c>
    </row>
    <row r="71" ht="15">
      <c r="A71" s="123"/>
    </row>
    <row r="72" ht="15">
      <c r="A72" s="123"/>
    </row>
    <row r="73" ht="15">
      <c r="A73" s="124"/>
    </row>
  </sheetData>
  <sheetProtection/>
  <mergeCells count="14">
    <mergeCell ref="A54:E54"/>
    <mergeCell ref="A67:D67"/>
    <mergeCell ref="A25:E25"/>
    <mergeCell ref="A38:E38"/>
    <mergeCell ref="A39:E39"/>
    <mergeCell ref="A40:E40"/>
    <mergeCell ref="A52:E52"/>
    <mergeCell ref="A53:E53"/>
    <mergeCell ref="A1:F1"/>
    <mergeCell ref="A8:F8"/>
    <mergeCell ref="A9:F9"/>
    <mergeCell ref="A18:B18"/>
    <mergeCell ref="A23:E23"/>
    <mergeCell ref="A24:E2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="90" zoomScaleNormal="90" zoomScalePageLayoutView="0" workbookViewId="0" topLeftCell="A56">
      <selection activeCell="D65" sqref="D65"/>
    </sheetView>
  </sheetViews>
  <sheetFormatPr defaultColWidth="11.421875" defaultRowHeight="15"/>
  <cols>
    <col min="1" max="1" width="60.421875" style="53" customWidth="1"/>
    <col min="2" max="2" width="20.7109375" style="53" customWidth="1"/>
    <col min="3" max="4" width="16.28125" style="53" bestFit="1" customWidth="1"/>
    <col min="5" max="5" width="18.00390625" style="53" bestFit="1" customWidth="1"/>
    <col min="6" max="16384" width="11.421875" style="53" customWidth="1"/>
  </cols>
  <sheetData>
    <row r="1" spans="1:11" s="15" customFormat="1" ht="15" customHeight="1">
      <c r="A1" s="145" t="s">
        <v>32</v>
      </c>
      <c r="B1" s="145"/>
      <c r="C1" s="145"/>
      <c r="D1" s="145"/>
      <c r="E1" s="145"/>
      <c r="F1" s="145"/>
      <c r="G1" s="145"/>
      <c r="H1" s="145"/>
      <c r="I1" s="145"/>
      <c r="J1" s="13"/>
      <c r="K1" s="14"/>
    </row>
    <row r="2" spans="1:11" s="15" customFormat="1" ht="15" customHeight="1">
      <c r="A2" s="16" t="s">
        <v>0</v>
      </c>
      <c r="B2" s="17" t="s">
        <v>9</v>
      </c>
      <c r="C2" s="18"/>
      <c r="D2" s="18"/>
      <c r="E2" s="18"/>
      <c r="F2" s="17"/>
      <c r="G2" s="18"/>
      <c r="H2" s="18"/>
      <c r="I2" s="18"/>
      <c r="J2" s="18"/>
      <c r="K2" s="14"/>
    </row>
    <row r="3" spans="1:11" s="15" customFormat="1" ht="15.75">
      <c r="A3" s="16" t="s">
        <v>1</v>
      </c>
      <c r="B3" s="17" t="s">
        <v>66</v>
      </c>
      <c r="C3" s="19"/>
      <c r="D3" s="20"/>
      <c r="E3" s="20"/>
      <c r="F3" s="17"/>
      <c r="G3" s="19"/>
      <c r="H3" s="20"/>
      <c r="I3" s="20"/>
      <c r="J3" s="19"/>
      <c r="K3" s="21"/>
    </row>
    <row r="4" spans="1:11" s="15" customFormat="1" ht="15" customHeight="1">
      <c r="A4" s="16" t="s">
        <v>4</v>
      </c>
      <c r="B4" s="18" t="s">
        <v>12</v>
      </c>
      <c r="C4" s="19"/>
      <c r="D4" s="20"/>
      <c r="E4" s="20"/>
      <c r="F4" s="18"/>
      <c r="G4" s="19"/>
      <c r="H4" s="20"/>
      <c r="I4" s="20"/>
      <c r="J4" s="19"/>
      <c r="K4" s="14"/>
    </row>
    <row r="5" spans="1:11" s="15" customFormat="1" ht="15" customHeight="1">
      <c r="A5" s="16" t="s">
        <v>33</v>
      </c>
      <c r="B5" s="22" t="s">
        <v>83</v>
      </c>
      <c r="C5" s="18"/>
      <c r="D5" s="18"/>
      <c r="E5" s="18"/>
      <c r="F5" s="22"/>
      <c r="G5" s="18"/>
      <c r="H5" s="18"/>
      <c r="I5" s="18"/>
      <c r="J5" s="18"/>
      <c r="K5" s="14"/>
    </row>
    <row r="6" spans="1:11" s="15" customFormat="1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14"/>
    </row>
    <row r="7" spans="1:11" s="15" customFormat="1" ht="15" customHeight="1">
      <c r="A7" s="16"/>
      <c r="B7" s="68"/>
      <c r="C7" s="68"/>
      <c r="D7" s="68"/>
      <c r="E7" s="68"/>
      <c r="F7" s="68"/>
      <c r="G7" s="68"/>
      <c r="H7" s="68"/>
      <c r="I7" s="68"/>
      <c r="J7" s="68"/>
      <c r="K7" s="14"/>
    </row>
    <row r="8" spans="1:11" s="15" customFormat="1" ht="15" customHeight="1">
      <c r="A8" s="145" t="s">
        <v>34</v>
      </c>
      <c r="B8" s="145"/>
      <c r="C8" s="145"/>
      <c r="D8" s="145"/>
      <c r="E8" s="145"/>
      <c r="F8" s="23"/>
      <c r="G8" s="23"/>
      <c r="H8" s="23"/>
      <c r="I8" s="23"/>
      <c r="J8" s="23"/>
      <c r="K8" s="14"/>
    </row>
    <row r="9" spans="1:11" s="15" customFormat="1" ht="15.75">
      <c r="A9" s="145" t="s">
        <v>35</v>
      </c>
      <c r="B9" s="145"/>
      <c r="C9" s="145"/>
      <c r="D9" s="145"/>
      <c r="E9" s="145"/>
      <c r="F9" s="23"/>
      <c r="G9" s="23"/>
      <c r="H9" s="23"/>
      <c r="I9" s="23"/>
      <c r="J9" s="23"/>
      <c r="K9" s="14"/>
    </row>
    <row r="10" s="24" customFormat="1" ht="15" customHeight="1">
      <c r="A10" s="15"/>
    </row>
    <row r="11" spans="1:5" s="27" customFormat="1" ht="15" customHeight="1" thickBot="1">
      <c r="A11" s="3" t="s">
        <v>63</v>
      </c>
      <c r="B11" s="26" t="s">
        <v>2</v>
      </c>
      <c r="C11" s="26" t="s">
        <v>29</v>
      </c>
      <c r="D11" s="26" t="s">
        <v>30</v>
      </c>
      <c r="E11" s="26" t="s">
        <v>48</v>
      </c>
    </row>
    <row r="12" spans="1:5" s="24" customFormat="1" ht="15" customHeight="1">
      <c r="A12" s="28"/>
      <c r="B12" s="28"/>
      <c r="C12" s="28"/>
      <c r="D12" s="28"/>
      <c r="E12" s="28"/>
    </row>
    <row r="13" spans="1:5" s="24" customFormat="1" ht="15">
      <c r="A13" s="29" t="s">
        <v>10</v>
      </c>
      <c r="B13" s="30" t="s">
        <v>16</v>
      </c>
      <c r="C13" s="30">
        <f>1T!F13</f>
        <v>1751</v>
      </c>
      <c r="D13" s="30">
        <f>2T!F13</f>
        <v>345</v>
      </c>
      <c r="E13" s="30">
        <f>SUM(C13:D13)</f>
        <v>2096</v>
      </c>
    </row>
    <row r="14" spans="1:5" s="24" customFormat="1" ht="15" hidden="1">
      <c r="A14" s="29" t="s">
        <v>11</v>
      </c>
      <c r="B14" s="30" t="s">
        <v>16</v>
      </c>
      <c r="C14" s="110">
        <f>1T!F14</f>
        <v>0</v>
      </c>
      <c r="D14" s="30">
        <f>2T!F14</f>
        <v>0</v>
      </c>
      <c r="E14" s="30">
        <f>SUM(C14:D14)</f>
        <v>0</v>
      </c>
    </row>
    <row r="15" spans="1:5" s="24" customFormat="1" ht="30">
      <c r="A15" s="31" t="s">
        <v>95</v>
      </c>
      <c r="B15" s="30" t="s">
        <v>16</v>
      </c>
      <c r="C15" s="110">
        <f>1T!F15</f>
        <v>730</v>
      </c>
      <c r="D15" s="30">
        <f>2T!F15</f>
        <v>23</v>
      </c>
      <c r="E15" s="30">
        <f>SUM(C15:D15)</f>
        <v>753</v>
      </c>
    </row>
    <row r="16" spans="1:5" s="24" customFormat="1" ht="30">
      <c r="A16" s="31" t="s">
        <v>96</v>
      </c>
      <c r="B16" s="30" t="s">
        <v>16</v>
      </c>
      <c r="C16" s="110">
        <f>1T!F16</f>
        <v>332</v>
      </c>
      <c r="D16" s="30">
        <f>2T!F16</f>
        <v>1</v>
      </c>
      <c r="E16" s="30">
        <f>SUM(C16:D16)</f>
        <v>333</v>
      </c>
    </row>
    <row r="17" spans="1:5" s="24" customFormat="1" ht="15" customHeight="1">
      <c r="A17" s="33"/>
      <c r="B17" s="28"/>
      <c r="C17" s="30"/>
      <c r="D17" s="30"/>
      <c r="E17" s="30"/>
    </row>
    <row r="18" spans="1:12" s="24" customFormat="1" ht="18.75" customHeight="1" thickBot="1">
      <c r="A18" s="149" t="s">
        <v>5</v>
      </c>
      <c r="B18" s="149"/>
      <c r="C18" s="12">
        <f>+SUM(C13:C16)</f>
        <v>2813</v>
      </c>
      <c r="D18" s="12">
        <f>+SUM(D13:D16)</f>
        <v>369</v>
      </c>
      <c r="E18" s="12">
        <f>+SUM(E13:E16)</f>
        <v>3182</v>
      </c>
      <c r="F18" s="32"/>
      <c r="G18" s="32"/>
      <c r="H18" s="32"/>
      <c r="I18" s="32"/>
      <c r="J18" s="32"/>
      <c r="K18" s="32"/>
      <c r="L18" s="32"/>
    </row>
    <row r="19" spans="1:13" s="24" customFormat="1" ht="16.5" thickTop="1">
      <c r="A19" s="148" t="s">
        <v>24</v>
      </c>
      <c r="B19" s="148"/>
      <c r="C19" s="148"/>
      <c r="D19" s="148"/>
      <c r="E19" s="148"/>
      <c r="F19" s="34"/>
      <c r="G19" s="34"/>
      <c r="H19" s="34"/>
      <c r="I19" s="34"/>
      <c r="J19" s="34"/>
      <c r="K19" s="34"/>
      <c r="L19" s="34"/>
      <c r="M19" s="34"/>
    </row>
    <row r="20" spans="1:13" s="24" customFormat="1" ht="15" customHeight="1">
      <c r="A20" s="143" t="s">
        <v>92</v>
      </c>
      <c r="B20" s="14"/>
      <c r="C20" s="14"/>
      <c r="D20" s="14"/>
      <c r="E20" s="14"/>
      <c r="F20" s="35"/>
      <c r="G20" s="35"/>
      <c r="H20" s="35"/>
      <c r="I20" s="35"/>
      <c r="J20" s="35"/>
      <c r="K20" s="35"/>
      <c r="L20" s="35"/>
      <c r="M20" s="35"/>
    </row>
    <row r="23" spans="1:12" s="24" customFormat="1" ht="15" customHeight="1">
      <c r="A23" s="147" t="s">
        <v>44</v>
      </c>
      <c r="B23" s="147"/>
      <c r="C23" s="147"/>
      <c r="D23" s="147"/>
      <c r="E23" s="147"/>
      <c r="F23" s="36"/>
      <c r="G23" s="36"/>
      <c r="H23" s="36"/>
      <c r="I23" s="36"/>
      <c r="J23" s="36"/>
      <c r="K23" s="36"/>
      <c r="L23" s="36"/>
    </row>
    <row r="24" spans="1:12" s="24" customFormat="1" ht="15.75">
      <c r="A24" s="145" t="s">
        <v>46</v>
      </c>
      <c r="B24" s="145"/>
      <c r="C24" s="145"/>
      <c r="D24" s="145"/>
      <c r="E24" s="145"/>
      <c r="F24" s="37"/>
      <c r="G24" s="37"/>
      <c r="H24" s="37"/>
      <c r="I24" s="37"/>
      <c r="J24" s="37"/>
      <c r="K24" s="37"/>
      <c r="L24" s="37"/>
    </row>
    <row r="25" spans="1:12" s="24" customFormat="1" ht="15" customHeight="1">
      <c r="A25" s="145" t="s">
        <v>38</v>
      </c>
      <c r="B25" s="145"/>
      <c r="C25" s="145"/>
      <c r="D25" s="145"/>
      <c r="E25" s="145"/>
      <c r="F25" s="151"/>
      <c r="G25" s="151"/>
      <c r="H25" s="151"/>
      <c r="I25" s="151"/>
      <c r="J25" s="151"/>
      <c r="K25" s="151"/>
      <c r="L25" s="151"/>
    </row>
    <row r="26" spans="1:15" s="24" customFormat="1" ht="15" customHeight="1">
      <c r="A26" s="38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32"/>
      <c r="N26" s="32"/>
      <c r="O26" s="32"/>
    </row>
    <row r="27" spans="1:5" s="42" customFormat="1" ht="15" customHeight="1" thickBot="1">
      <c r="A27" s="3" t="s">
        <v>63</v>
      </c>
      <c r="B27" s="26" t="s">
        <v>29</v>
      </c>
      <c r="C27" s="26" t="s">
        <v>30</v>
      </c>
      <c r="D27" s="26" t="s">
        <v>48</v>
      </c>
      <c r="E27" s="41"/>
    </row>
    <row r="28" spans="1:5" s="24" customFormat="1" ht="15" customHeight="1">
      <c r="A28" s="8"/>
      <c r="B28" s="8"/>
      <c r="C28" s="8"/>
      <c r="D28" s="8"/>
      <c r="E28" s="32"/>
    </row>
    <row r="29" spans="1:5" s="24" customFormat="1" ht="15">
      <c r="A29" s="43" t="s">
        <v>10</v>
      </c>
      <c r="B29" s="56">
        <f>1T!E29</f>
        <v>185647680</v>
      </c>
      <c r="C29" s="56">
        <f>2T!E29</f>
        <v>317129580</v>
      </c>
      <c r="D29" s="56">
        <f>SUM(B29:C29)</f>
        <v>502777260</v>
      </c>
      <c r="E29" s="44"/>
    </row>
    <row r="30" spans="1:4" s="24" customFormat="1" ht="15" hidden="1">
      <c r="A30" s="43" t="s">
        <v>11</v>
      </c>
      <c r="B30" s="56">
        <f>1T!E30</f>
        <v>0</v>
      </c>
      <c r="C30" s="56">
        <f>2T!E30</f>
        <v>0</v>
      </c>
      <c r="D30" s="56">
        <f>SUM(B30:C30)</f>
        <v>0</v>
      </c>
    </row>
    <row r="31" spans="1:4" s="24" customFormat="1" ht="30">
      <c r="A31" s="43" t="s">
        <v>97</v>
      </c>
      <c r="B31" s="56">
        <f>1T!E31</f>
        <v>546382052</v>
      </c>
      <c r="C31" s="56">
        <f>2T!E31</f>
        <v>564948012</v>
      </c>
      <c r="D31" s="56">
        <f>SUM(B31:C31)</f>
        <v>1111330064</v>
      </c>
    </row>
    <row r="32" spans="1:4" s="24" customFormat="1" ht="30">
      <c r="A32" s="43" t="s">
        <v>98</v>
      </c>
      <c r="B32" s="56">
        <f>1T!E32</f>
        <v>343839697</v>
      </c>
      <c r="C32" s="56">
        <f>2T!E32</f>
        <v>346580806</v>
      </c>
      <c r="D32" s="56">
        <f>SUM(B32:C32)</f>
        <v>690420503</v>
      </c>
    </row>
    <row r="33" spans="1:4" s="24" customFormat="1" ht="15">
      <c r="A33" s="43" t="s">
        <v>99</v>
      </c>
      <c r="B33" s="56">
        <f>1T!E33</f>
        <v>0</v>
      </c>
      <c r="C33" s="56">
        <f>2T!E33</f>
        <v>0</v>
      </c>
      <c r="D33" s="56">
        <f>SUM(B33:C33)</f>
        <v>0</v>
      </c>
    </row>
    <row r="34" spans="1:4" s="42" customFormat="1" ht="15" customHeight="1" thickBot="1">
      <c r="A34" s="45" t="s">
        <v>5</v>
      </c>
      <c r="B34" s="6">
        <f>SUM(B29:B33)</f>
        <v>1075869429</v>
      </c>
      <c r="C34" s="6">
        <f>SUM(C29:C33)</f>
        <v>1228658398</v>
      </c>
      <c r="D34" s="6">
        <f>SUM(D29:D33)</f>
        <v>2304527827</v>
      </c>
    </row>
    <row r="35" spans="1:12" s="24" customFormat="1" ht="16.5" thickTop="1">
      <c r="A35" s="143" t="s">
        <v>91</v>
      </c>
      <c r="B35" s="46"/>
      <c r="C35" s="46"/>
      <c r="D35" s="47"/>
      <c r="E35" s="47"/>
      <c r="F35" s="35"/>
      <c r="G35" s="35"/>
      <c r="H35" s="35"/>
      <c r="I35" s="35"/>
      <c r="J35" s="35"/>
      <c r="K35" s="35"/>
      <c r="L35" s="35"/>
    </row>
    <row r="38" spans="1:12" s="24" customFormat="1" ht="15.75">
      <c r="A38" s="147" t="s">
        <v>60</v>
      </c>
      <c r="B38" s="147"/>
      <c r="C38" s="147"/>
      <c r="D38" s="147"/>
      <c r="E38" s="147"/>
      <c r="F38" s="48"/>
      <c r="G38" s="48"/>
      <c r="H38" s="48"/>
      <c r="I38" s="48"/>
      <c r="J38" s="48"/>
      <c r="K38" s="48"/>
      <c r="L38" s="48"/>
    </row>
    <row r="39" spans="1:12" s="24" customFormat="1" ht="15.75">
      <c r="A39" s="145" t="s">
        <v>47</v>
      </c>
      <c r="B39" s="145"/>
      <c r="C39" s="145"/>
      <c r="D39" s="145"/>
      <c r="E39" s="145"/>
      <c r="F39" s="37"/>
      <c r="G39" s="37"/>
      <c r="H39" s="37"/>
      <c r="I39" s="37"/>
      <c r="J39" s="37"/>
      <c r="K39" s="37"/>
      <c r="L39" s="37"/>
    </row>
    <row r="40" spans="1:12" s="24" customFormat="1" ht="15.75">
      <c r="A40" s="145" t="s">
        <v>38</v>
      </c>
      <c r="B40" s="145"/>
      <c r="C40" s="145"/>
      <c r="D40" s="145"/>
      <c r="E40" s="145"/>
      <c r="F40" s="49"/>
      <c r="G40" s="153"/>
      <c r="H40" s="153"/>
      <c r="I40" s="153"/>
      <c r="J40" s="153"/>
      <c r="K40" s="153"/>
      <c r="L40" s="153"/>
    </row>
    <row r="41" spans="1:12" s="24" customFormat="1" ht="15">
      <c r="A41" s="38"/>
      <c r="B41" s="38"/>
      <c r="C41" s="38"/>
      <c r="D41" s="38"/>
      <c r="E41" s="38"/>
      <c r="F41" s="40"/>
      <c r="G41" s="40"/>
      <c r="H41" s="40"/>
      <c r="I41" s="40"/>
      <c r="J41" s="40"/>
      <c r="K41" s="40"/>
      <c r="L41" s="40"/>
    </row>
    <row r="42" spans="1:4" s="42" customFormat="1" ht="16.5" thickBot="1">
      <c r="A42" s="25" t="s">
        <v>3</v>
      </c>
      <c r="B42" s="26" t="s">
        <v>29</v>
      </c>
      <c r="C42" s="26" t="s">
        <v>30</v>
      </c>
      <c r="D42" s="26" t="s">
        <v>48</v>
      </c>
    </row>
    <row r="43" spans="1:4" s="24" customFormat="1" ht="15.75">
      <c r="A43" s="28"/>
      <c r="B43" s="28"/>
      <c r="C43" s="28"/>
      <c r="D43" s="28"/>
    </row>
    <row r="44" spans="1:4" s="24" customFormat="1" ht="15.75">
      <c r="A44" s="7" t="s">
        <v>27</v>
      </c>
      <c r="B44" s="7">
        <f>1T!E44</f>
        <v>732029732</v>
      </c>
      <c r="C44" s="7">
        <f>2T!E44</f>
        <v>882077592</v>
      </c>
      <c r="D44" s="7">
        <f>SUM(B44:C44)</f>
        <v>1614107324</v>
      </c>
    </row>
    <row r="45" spans="1:4" s="24" customFormat="1" ht="15.75">
      <c r="A45" s="7" t="s">
        <v>26</v>
      </c>
      <c r="B45" s="7">
        <f>1T!E45</f>
        <v>343839697</v>
      </c>
      <c r="C45" s="7">
        <f>2T!E45</f>
        <v>346580806</v>
      </c>
      <c r="D45" s="7">
        <f>SUM(B45:C45)</f>
        <v>690420503</v>
      </c>
    </row>
    <row r="46" spans="1:4" s="24" customFormat="1" ht="15.75">
      <c r="A46" s="7"/>
      <c r="B46" s="7"/>
      <c r="C46" s="7"/>
      <c r="D46" s="7"/>
    </row>
    <row r="47" spans="1:4" s="24" customFormat="1" ht="15">
      <c r="A47" s="8"/>
      <c r="B47" s="8"/>
      <c r="C47" s="8"/>
      <c r="D47" s="8"/>
    </row>
    <row r="48" spans="1:4" s="42" customFormat="1" ht="15.75" thickBot="1">
      <c r="A48" s="45" t="s">
        <v>5</v>
      </c>
      <c r="B48" s="6">
        <f>SUM(B44:B47)</f>
        <v>1075869429</v>
      </c>
      <c r="C48" s="6">
        <f>SUM(C44:C47)</f>
        <v>1228658398</v>
      </c>
      <c r="D48" s="6">
        <f>SUM(D44:D47)</f>
        <v>2304527827</v>
      </c>
    </row>
    <row r="49" spans="1:7" s="24" customFormat="1" ht="16.5" thickTop="1">
      <c r="A49" s="143" t="s">
        <v>91</v>
      </c>
      <c r="B49" s="14"/>
      <c r="C49" s="14"/>
      <c r="D49" s="14"/>
      <c r="E49" s="50"/>
      <c r="F49" s="35"/>
      <c r="G49" s="35"/>
    </row>
    <row r="50" spans="1:5" s="24" customFormat="1" ht="15">
      <c r="A50" s="15"/>
      <c r="B50" s="15"/>
      <c r="C50" s="15"/>
      <c r="D50" s="15"/>
      <c r="E50" s="15"/>
    </row>
    <row r="51" spans="1:5" s="24" customFormat="1" ht="15">
      <c r="A51" s="15"/>
      <c r="B51" s="15"/>
      <c r="C51" s="15"/>
      <c r="D51" s="15"/>
      <c r="E51" s="15"/>
    </row>
    <row r="52" spans="1:5" s="24" customFormat="1" ht="15.75">
      <c r="A52" s="152" t="s">
        <v>40</v>
      </c>
      <c r="B52" s="152"/>
      <c r="C52" s="152"/>
      <c r="D52" s="152"/>
      <c r="E52" s="152"/>
    </row>
    <row r="53" spans="1:5" s="24" customFormat="1" ht="15.75">
      <c r="A53" s="152" t="s">
        <v>6</v>
      </c>
      <c r="B53" s="152"/>
      <c r="C53" s="152"/>
      <c r="D53" s="152"/>
      <c r="E53" s="152"/>
    </row>
    <row r="54" spans="1:5" s="24" customFormat="1" ht="15.75">
      <c r="A54" s="152" t="s">
        <v>38</v>
      </c>
      <c r="B54" s="152"/>
      <c r="C54" s="152"/>
      <c r="D54" s="152"/>
      <c r="E54" s="152"/>
    </row>
    <row r="55" spans="1:5" s="24" customFormat="1" ht="15">
      <c r="A55" s="1"/>
      <c r="B55" s="2"/>
      <c r="C55" s="2"/>
      <c r="D55" s="2"/>
      <c r="E55" s="2"/>
    </row>
    <row r="56" spans="1:5" s="42" customFormat="1" ht="16.5" thickBot="1">
      <c r="A56" s="3" t="s">
        <v>3</v>
      </c>
      <c r="B56" s="64" t="s">
        <v>29</v>
      </c>
      <c r="C56" s="64" t="s">
        <v>30</v>
      </c>
      <c r="D56" s="64" t="s">
        <v>48</v>
      </c>
      <c r="E56" s="101"/>
    </row>
    <row r="57" spans="1:5" s="24" customFormat="1" ht="15.75">
      <c r="A57" s="5" t="s">
        <v>42</v>
      </c>
      <c r="B57" s="95">
        <f>+1T!E57</f>
        <v>13933454.06</v>
      </c>
      <c r="C57" s="95">
        <f>+2T!E57</f>
        <v>20872225.059999943</v>
      </c>
      <c r="D57" s="95">
        <f>+B57</f>
        <v>13933454.06</v>
      </c>
      <c r="E57" s="95"/>
    </row>
    <row r="58" spans="1:5" s="24" customFormat="1" ht="15.75">
      <c r="A58" s="5" t="s">
        <v>7</v>
      </c>
      <c r="B58" s="95">
        <f>+1T!E58</f>
        <v>1082808200</v>
      </c>
      <c r="C58" s="95">
        <f>+2T!E58</f>
        <v>1226276500</v>
      </c>
      <c r="D58" s="95">
        <f>+SUM(B58:C58)</f>
        <v>2309084700</v>
      </c>
      <c r="E58" s="95"/>
    </row>
    <row r="59" spans="1:5" s="24" customFormat="1" ht="15.75">
      <c r="A59" s="121" t="s">
        <v>61</v>
      </c>
      <c r="B59" s="95">
        <f>+1T!E59</f>
        <v>0</v>
      </c>
      <c r="C59" s="95">
        <f>+2T!E59</f>
        <v>0</v>
      </c>
      <c r="D59" s="108">
        <f>+SUM(B59:C59)</f>
        <v>0</v>
      </c>
      <c r="E59" s="95"/>
    </row>
    <row r="60" spans="1:5" s="24" customFormat="1" ht="15.75">
      <c r="A60" s="121" t="s">
        <v>62</v>
      </c>
      <c r="B60" s="95">
        <f>+1T!E60</f>
        <v>0</v>
      </c>
      <c r="C60" s="95">
        <f>+2T!E60</f>
        <v>0</v>
      </c>
      <c r="D60" s="108">
        <f>+SUM(B60:C60)</f>
        <v>0</v>
      </c>
      <c r="E60" s="95"/>
    </row>
    <row r="61" spans="1:5" s="24" customFormat="1" ht="15.75">
      <c r="A61" s="5" t="s">
        <v>8</v>
      </c>
      <c r="B61" s="95">
        <f>+1T!E61</f>
        <v>1096741654.06</v>
      </c>
      <c r="C61" s="95">
        <f>+2T!E61</f>
        <v>1247148725.06</v>
      </c>
      <c r="D61" s="95">
        <f>+D57+D58</f>
        <v>2323018154.06</v>
      </c>
      <c r="E61" s="95"/>
    </row>
    <row r="62" spans="1:5" ht="15">
      <c r="A62" s="5" t="s">
        <v>52</v>
      </c>
      <c r="B62" s="95">
        <f>+1T!E62</f>
        <v>1075869429</v>
      </c>
      <c r="C62" s="95">
        <f>+2T!E62</f>
        <v>1228658398</v>
      </c>
      <c r="D62" s="95">
        <f>+SUM(B62:C62)</f>
        <v>2304527827</v>
      </c>
      <c r="E62" s="95"/>
    </row>
    <row r="63" spans="1:5" s="129" customFormat="1" ht="15">
      <c r="A63" s="154" t="s">
        <v>102</v>
      </c>
      <c r="B63" s="108">
        <f>+1T!E63</f>
        <v>0</v>
      </c>
      <c r="C63" s="108">
        <f>+2T!E63</f>
        <v>0</v>
      </c>
      <c r="D63" s="108">
        <f>+SUM(B63:C63)</f>
        <v>0</v>
      </c>
      <c r="E63" s="108"/>
    </row>
    <row r="64" spans="1:5" ht="15">
      <c r="A64" s="156" t="s">
        <v>103</v>
      </c>
      <c r="B64" s="95">
        <f>+1T!E64</f>
        <v>20872225.059999943</v>
      </c>
      <c r="C64" s="95">
        <f>+2T!E64</f>
        <v>18490327.059999943</v>
      </c>
      <c r="D64" s="95">
        <f>+D61-D62-D63</f>
        <v>18490327.059999943</v>
      </c>
      <c r="E64" s="95"/>
    </row>
    <row r="65" spans="1:5" ht="15.75" thickBot="1">
      <c r="A65" s="4"/>
      <c r="B65" s="10"/>
      <c r="C65" s="10"/>
      <c r="D65" s="10"/>
      <c r="E65" s="89"/>
    </row>
    <row r="66" spans="1:5" ht="15.75" thickTop="1">
      <c r="A66" s="116" t="s">
        <v>64</v>
      </c>
      <c r="B66" s="89"/>
      <c r="C66" s="89"/>
      <c r="D66" s="89"/>
      <c r="E66" s="89"/>
    </row>
    <row r="67" spans="1:5" ht="15.75">
      <c r="A67" s="150" t="s">
        <v>94</v>
      </c>
      <c r="B67" s="150"/>
      <c r="C67" s="150"/>
      <c r="D67" s="150"/>
      <c r="E67" s="2"/>
    </row>
    <row r="70" ht="15">
      <c r="A70" s="144" t="s">
        <v>101</v>
      </c>
    </row>
    <row r="71" ht="15">
      <c r="A71" s="123"/>
    </row>
    <row r="72" ht="15">
      <c r="A72" s="123"/>
    </row>
    <row r="73" ht="15">
      <c r="A73" s="123"/>
    </row>
    <row r="74" ht="15">
      <c r="A74" s="124"/>
    </row>
  </sheetData>
  <sheetProtection/>
  <mergeCells count="18">
    <mergeCell ref="A52:E52"/>
    <mergeCell ref="A53:E53"/>
    <mergeCell ref="A54:E54"/>
    <mergeCell ref="A67:D67"/>
    <mergeCell ref="F25:L25"/>
    <mergeCell ref="A38:E38"/>
    <mergeCell ref="A39:E39"/>
    <mergeCell ref="A40:E40"/>
    <mergeCell ref="G40:L40"/>
    <mergeCell ref="A23:E23"/>
    <mergeCell ref="A24:E24"/>
    <mergeCell ref="A25:E25"/>
    <mergeCell ref="A1:E1"/>
    <mergeCell ref="F1:I1"/>
    <mergeCell ref="A8:E8"/>
    <mergeCell ref="A9:E9"/>
    <mergeCell ref="A18:B18"/>
    <mergeCell ref="A19:E19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zoomScale="90" zoomScaleNormal="90" zoomScalePageLayoutView="0" workbookViewId="0" topLeftCell="A56">
      <selection activeCell="E65" sqref="E65"/>
    </sheetView>
  </sheetViews>
  <sheetFormatPr defaultColWidth="11.57421875" defaultRowHeight="15"/>
  <cols>
    <col min="1" max="1" width="80.7109375" style="14" customWidth="1"/>
    <col min="2" max="2" width="17.140625" style="53" customWidth="1"/>
    <col min="3" max="3" width="17.28125" style="53" customWidth="1"/>
    <col min="4" max="4" width="17.7109375" style="53" customWidth="1"/>
    <col min="5" max="5" width="17.140625" style="53" bestFit="1" customWidth="1"/>
    <col min="6" max="6" width="19.421875" style="53" bestFit="1" customWidth="1"/>
    <col min="7" max="16384" width="11.57421875" style="53" customWidth="1"/>
  </cols>
  <sheetData>
    <row r="1" spans="1:5" ht="15" customHeight="1">
      <c r="A1" s="145" t="s">
        <v>32</v>
      </c>
      <c r="B1" s="145"/>
      <c r="C1" s="145"/>
      <c r="D1" s="145"/>
      <c r="E1" s="145"/>
    </row>
    <row r="2" spans="1:5" ht="15" customHeight="1">
      <c r="A2" s="16" t="s">
        <v>0</v>
      </c>
      <c r="B2" s="17" t="s">
        <v>9</v>
      </c>
      <c r="C2" s="18"/>
      <c r="D2" s="18"/>
      <c r="E2" s="18"/>
    </row>
    <row r="3" spans="1:5" ht="15" customHeight="1">
      <c r="A3" s="16" t="s">
        <v>1</v>
      </c>
      <c r="B3" s="17" t="s">
        <v>66</v>
      </c>
      <c r="C3" s="19"/>
      <c r="D3" s="20"/>
      <c r="E3" s="20"/>
    </row>
    <row r="4" spans="1:5" ht="15" customHeight="1">
      <c r="A4" s="16" t="s">
        <v>4</v>
      </c>
      <c r="B4" s="18" t="s">
        <v>12</v>
      </c>
      <c r="C4" s="19"/>
      <c r="D4" s="20"/>
      <c r="E4" s="20"/>
    </row>
    <row r="5" spans="1:5" ht="15" customHeight="1">
      <c r="A5" s="16" t="s">
        <v>49</v>
      </c>
      <c r="B5" s="22" t="s">
        <v>84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5" ht="15" customHeight="1">
      <c r="A8" s="145" t="s">
        <v>34</v>
      </c>
      <c r="B8" s="145"/>
      <c r="C8" s="145"/>
      <c r="D8" s="145"/>
      <c r="E8" s="145"/>
    </row>
    <row r="9" spans="1:5" ht="15" customHeight="1">
      <c r="A9" s="145" t="s">
        <v>35</v>
      </c>
      <c r="B9" s="145"/>
      <c r="C9" s="145"/>
      <c r="D9" s="145"/>
      <c r="E9" s="145"/>
    </row>
    <row r="10" ht="15" customHeight="1"/>
    <row r="11" spans="1:6" ht="15" customHeight="1" thickBot="1">
      <c r="A11" s="3" t="s">
        <v>63</v>
      </c>
      <c r="B11" s="26" t="s">
        <v>2</v>
      </c>
      <c r="C11" s="26" t="s">
        <v>53</v>
      </c>
      <c r="D11" s="26" t="s">
        <v>30</v>
      </c>
      <c r="E11" s="26" t="s">
        <v>13</v>
      </c>
      <c r="F11" s="26" t="s">
        <v>54</v>
      </c>
    </row>
    <row r="12" spans="1:6" ht="15" customHeight="1">
      <c r="A12" s="28"/>
      <c r="B12" s="51"/>
      <c r="C12" s="54"/>
      <c r="D12" s="54"/>
      <c r="E12" s="54"/>
      <c r="F12" s="74"/>
    </row>
    <row r="13" spans="1:6" ht="15" customHeight="1">
      <c r="A13" s="55" t="s">
        <v>10</v>
      </c>
      <c r="B13" s="56" t="s">
        <v>16</v>
      </c>
      <c r="C13" s="56">
        <f>+1T!F13</f>
        <v>1751</v>
      </c>
      <c r="D13" s="56">
        <f>+2T!F13</f>
        <v>345</v>
      </c>
      <c r="E13" s="56">
        <f>+3T!F13</f>
        <v>57</v>
      </c>
      <c r="F13" s="74">
        <f>+SUM(C13:E13)</f>
        <v>2153</v>
      </c>
    </row>
    <row r="14" spans="1:6" ht="15" customHeight="1" hidden="1">
      <c r="A14" s="55" t="s">
        <v>11</v>
      </c>
      <c r="B14" s="56" t="s">
        <v>16</v>
      </c>
      <c r="C14" s="56">
        <f>+1T!F14</f>
        <v>0</v>
      </c>
      <c r="D14" s="87">
        <f>+2T!F14</f>
        <v>0</v>
      </c>
      <c r="E14" s="56">
        <f>+3T!F14</f>
        <v>0</v>
      </c>
      <c r="F14" s="74">
        <f>+SUM(C14:E14)</f>
        <v>0</v>
      </c>
    </row>
    <row r="15" spans="1:6" ht="15" customHeight="1">
      <c r="A15" s="57" t="s">
        <v>95</v>
      </c>
      <c r="B15" s="56" t="s">
        <v>16</v>
      </c>
      <c r="C15" s="56">
        <f>+1T!F15</f>
        <v>730</v>
      </c>
      <c r="D15" s="87">
        <f>+2T!F15</f>
        <v>23</v>
      </c>
      <c r="E15" s="56">
        <f>+3T!F15</f>
        <v>45</v>
      </c>
      <c r="F15" s="74">
        <f>+SUM(C15:E15)</f>
        <v>798</v>
      </c>
    </row>
    <row r="16" spans="1:6" ht="15" customHeight="1">
      <c r="A16" s="57" t="s">
        <v>96</v>
      </c>
      <c r="B16" s="56" t="s">
        <v>16</v>
      </c>
      <c r="C16" s="56">
        <f>+1T!F16</f>
        <v>332</v>
      </c>
      <c r="D16" s="87">
        <f>+2T!F16</f>
        <v>1</v>
      </c>
      <c r="E16" s="56">
        <f>+3T!F16</f>
        <v>2</v>
      </c>
      <c r="F16" s="74">
        <f>+SUM(C16:E16)</f>
        <v>335</v>
      </c>
    </row>
    <row r="17" spans="1:6" ht="15" customHeight="1">
      <c r="A17" s="58"/>
      <c r="B17" s="51"/>
      <c r="C17" s="54"/>
      <c r="D17" s="54"/>
      <c r="E17" s="54"/>
      <c r="F17" s="74"/>
    </row>
    <row r="18" spans="1:6" ht="15" customHeight="1" thickBot="1">
      <c r="A18" s="149" t="s">
        <v>5</v>
      </c>
      <c r="B18" s="149"/>
      <c r="C18" s="59">
        <f>C13+C14+C15+C16</f>
        <v>2813</v>
      </c>
      <c r="D18" s="59">
        <f>D13+D14+D15+D16</f>
        <v>369</v>
      </c>
      <c r="E18" s="59">
        <f>E13+E14+E15+E16</f>
        <v>104</v>
      </c>
      <c r="F18" s="59">
        <f>F13+F14+F15+F16</f>
        <v>3286</v>
      </c>
    </row>
    <row r="19" spans="1:5" ht="15" customHeight="1" thickTop="1">
      <c r="A19" s="60" t="s">
        <v>55</v>
      </c>
      <c r="B19" s="51"/>
      <c r="C19" s="51"/>
      <c r="D19" s="51"/>
      <c r="E19" s="51"/>
    </row>
    <row r="20" spans="1:5" ht="15" customHeight="1">
      <c r="A20" s="142" t="s">
        <v>85</v>
      </c>
      <c r="B20" s="51"/>
      <c r="C20" s="51"/>
      <c r="D20" s="51"/>
      <c r="E20" s="51"/>
    </row>
    <row r="21" ht="15" customHeight="1"/>
    <row r="22" ht="15" customHeight="1"/>
    <row r="23" spans="1:5" ht="15" customHeight="1">
      <c r="A23" s="145" t="s">
        <v>36</v>
      </c>
      <c r="B23" s="145"/>
      <c r="C23" s="145"/>
      <c r="D23" s="145"/>
      <c r="E23" s="145"/>
    </row>
    <row r="24" spans="1:5" ht="15" customHeight="1">
      <c r="A24" s="145" t="s">
        <v>37</v>
      </c>
      <c r="B24" s="145"/>
      <c r="C24" s="145"/>
      <c r="D24" s="145"/>
      <c r="E24" s="145"/>
    </row>
    <row r="25" spans="1:5" ht="15" customHeight="1">
      <c r="A25" s="145" t="s">
        <v>38</v>
      </c>
      <c r="B25" s="145"/>
      <c r="C25" s="145"/>
      <c r="D25" s="145"/>
      <c r="E25" s="145"/>
    </row>
    <row r="26" ht="15" customHeight="1"/>
    <row r="27" spans="1:5" ht="15" customHeight="1" thickBot="1">
      <c r="A27" s="3" t="s">
        <v>63</v>
      </c>
      <c r="B27" s="25" t="s">
        <v>53</v>
      </c>
      <c r="C27" s="25" t="s">
        <v>30</v>
      </c>
      <c r="D27" s="25" t="s">
        <v>13</v>
      </c>
      <c r="E27" s="25" t="s">
        <v>54</v>
      </c>
    </row>
    <row r="28" spans="1:5" ht="15" customHeight="1">
      <c r="A28" s="28"/>
      <c r="B28" s="28"/>
      <c r="C28" s="28"/>
      <c r="D28" s="28"/>
      <c r="E28" s="28"/>
    </row>
    <row r="29" spans="1:5" ht="15" customHeight="1">
      <c r="A29" s="61" t="s">
        <v>10</v>
      </c>
      <c r="B29" s="30">
        <f>+1T!E29</f>
        <v>185647680</v>
      </c>
      <c r="C29" s="30">
        <f>+2T!E29</f>
        <v>317129580</v>
      </c>
      <c r="D29" s="30">
        <f>+3T!E29</f>
        <v>326475080</v>
      </c>
      <c r="E29" s="30">
        <f>SUM(B29:D29)</f>
        <v>829252340</v>
      </c>
    </row>
    <row r="30" spans="1:5" ht="15" customHeight="1" hidden="1">
      <c r="A30" s="61" t="s">
        <v>11</v>
      </c>
      <c r="B30" s="30">
        <f>+1T!E30</f>
        <v>0</v>
      </c>
      <c r="C30" s="30">
        <f>+2T!E30</f>
        <v>0</v>
      </c>
      <c r="D30" s="30">
        <f>+3T!E30</f>
        <v>0</v>
      </c>
      <c r="E30" s="30">
        <f>SUM(B30:D30)</f>
        <v>0</v>
      </c>
    </row>
    <row r="31" spans="1:5" ht="15">
      <c r="A31" s="62" t="s">
        <v>97</v>
      </c>
      <c r="B31" s="30">
        <f>+1T!E31</f>
        <v>546382052</v>
      </c>
      <c r="C31" s="30">
        <f>+2T!E31</f>
        <v>564948012</v>
      </c>
      <c r="D31" s="30">
        <f>+3T!E31</f>
        <v>611783386.1</v>
      </c>
      <c r="E31" s="30">
        <f>SUM(B31:D31)</f>
        <v>1723113450.1</v>
      </c>
    </row>
    <row r="32" spans="1:5" ht="15">
      <c r="A32" s="62" t="s">
        <v>98</v>
      </c>
      <c r="B32" s="30">
        <f>+1T!E32</f>
        <v>343839697</v>
      </c>
      <c r="C32" s="30">
        <f>+2T!E32</f>
        <v>346580806</v>
      </c>
      <c r="D32" s="30">
        <f>+3T!E32</f>
        <v>395441691</v>
      </c>
      <c r="E32" s="30">
        <f>SUM(B32:D32)</f>
        <v>1085862194</v>
      </c>
    </row>
    <row r="33" spans="1:5" ht="15" customHeight="1">
      <c r="A33" s="61" t="s">
        <v>99</v>
      </c>
      <c r="B33" s="30">
        <f>+1T!E33</f>
        <v>0</v>
      </c>
      <c r="C33" s="30">
        <f>+2T!E33</f>
        <v>0</v>
      </c>
      <c r="D33" s="30">
        <f>+3T!E33</f>
        <v>0</v>
      </c>
      <c r="E33" s="30">
        <f>SUM(B33:D33)</f>
        <v>0</v>
      </c>
    </row>
    <row r="34" spans="1:5" ht="15" customHeight="1" thickBot="1">
      <c r="A34" s="45" t="s">
        <v>5</v>
      </c>
      <c r="B34" s="6">
        <f>SUM(B29:B33)</f>
        <v>1075869429</v>
      </c>
      <c r="C34" s="6">
        <f>SUM(C29:C33)</f>
        <v>1228658398</v>
      </c>
      <c r="D34" s="6">
        <f>SUM(D29:D33)</f>
        <v>1333700157.1</v>
      </c>
      <c r="E34" s="6">
        <f>SUM(E29:E33)</f>
        <v>3638227984.1</v>
      </c>
    </row>
    <row r="35" spans="1:4" ht="15" customHeight="1" thickTop="1">
      <c r="A35" s="130" t="s">
        <v>73</v>
      </c>
      <c r="B35" s="28"/>
      <c r="C35" s="28"/>
      <c r="D35" s="28"/>
    </row>
    <row r="36" spans="2:4" ht="15" customHeight="1">
      <c r="B36" s="18"/>
      <c r="C36" s="18"/>
      <c r="D36" s="14"/>
    </row>
    <row r="37" spans="1:4" ht="15" customHeight="1">
      <c r="A37" s="63"/>
      <c r="B37" s="18"/>
      <c r="C37" s="18"/>
      <c r="D37" s="14"/>
    </row>
    <row r="38" spans="1:5" ht="15" customHeight="1">
      <c r="A38" s="145" t="s">
        <v>39</v>
      </c>
      <c r="B38" s="145"/>
      <c r="C38" s="145"/>
      <c r="D38" s="145"/>
      <c r="E38" s="145"/>
    </row>
    <row r="39" spans="1:5" ht="15" customHeight="1">
      <c r="A39" s="145" t="s">
        <v>41</v>
      </c>
      <c r="B39" s="145"/>
      <c r="C39" s="145"/>
      <c r="D39" s="145"/>
      <c r="E39" s="145"/>
    </row>
    <row r="40" spans="1:5" ht="15" customHeight="1">
      <c r="A40" s="145" t="s">
        <v>38</v>
      </c>
      <c r="B40" s="145" t="s">
        <v>56</v>
      </c>
      <c r="C40" s="145"/>
      <c r="D40" s="145"/>
      <c r="E40" s="145"/>
    </row>
    <row r="41" ht="15" customHeight="1"/>
    <row r="42" spans="1:5" ht="15" customHeight="1" thickBot="1">
      <c r="A42" s="25" t="s">
        <v>3</v>
      </c>
      <c r="B42" s="64" t="s">
        <v>53</v>
      </c>
      <c r="C42" s="64" t="s">
        <v>30</v>
      </c>
      <c r="D42" s="64" t="s">
        <v>13</v>
      </c>
      <c r="E42" s="64" t="s">
        <v>54</v>
      </c>
    </row>
    <row r="43" spans="1:5" ht="15" customHeight="1">
      <c r="A43" s="28"/>
      <c r="B43" s="28"/>
      <c r="C43" s="28"/>
      <c r="D43" s="28"/>
      <c r="E43" s="28"/>
    </row>
    <row r="44" spans="1:5" ht="15" customHeight="1">
      <c r="A44" s="7" t="s">
        <v>27</v>
      </c>
      <c r="B44" s="65">
        <f>1T!E44</f>
        <v>732029732</v>
      </c>
      <c r="C44" s="65">
        <f>+2T!E44</f>
        <v>882077592</v>
      </c>
      <c r="D44" s="65">
        <f>+3T!E44</f>
        <v>938258466.1</v>
      </c>
      <c r="E44" s="65">
        <f>SUM(B44:D44)</f>
        <v>2552365790.1</v>
      </c>
    </row>
    <row r="45" spans="1:5" ht="15" customHeight="1">
      <c r="A45" s="7" t="s">
        <v>26</v>
      </c>
      <c r="B45" s="65">
        <f>1T!E45</f>
        <v>343839697</v>
      </c>
      <c r="C45" s="65">
        <f>+2T!E45</f>
        <v>346580806</v>
      </c>
      <c r="D45" s="65">
        <f>+3T!E45</f>
        <v>395441691</v>
      </c>
      <c r="E45" s="65">
        <f>SUM(B45:D45)</f>
        <v>1085862194</v>
      </c>
    </row>
    <row r="46" spans="1:5" s="104" customFormat="1" ht="15" customHeight="1">
      <c r="A46" s="7"/>
      <c r="B46" s="65"/>
      <c r="C46" s="65"/>
      <c r="D46" s="65"/>
      <c r="E46" s="65"/>
    </row>
    <row r="47" spans="1:5" ht="15" customHeight="1">
      <c r="A47" s="28"/>
      <c r="B47" s="66"/>
      <c r="C47" s="66"/>
      <c r="D47" s="66"/>
      <c r="E47" s="66"/>
    </row>
    <row r="48" spans="1:5" ht="15" customHeight="1" thickBot="1">
      <c r="A48" s="52" t="s">
        <v>5</v>
      </c>
      <c r="B48" s="67">
        <f>SUM(B44:B47)</f>
        <v>1075869429</v>
      </c>
      <c r="C48" s="67">
        <f>SUM(C44:C47)</f>
        <v>1228658398</v>
      </c>
      <c r="D48" s="67">
        <f>SUM(D44:D47)</f>
        <v>1333700157.1</v>
      </c>
      <c r="E48" s="67">
        <f>SUM(B48:D48)</f>
        <v>3638227984.1</v>
      </c>
    </row>
    <row r="49" ht="15" customHeight="1" thickTop="1">
      <c r="A49" s="130" t="s">
        <v>74</v>
      </c>
    </row>
    <row r="50" ht="15" customHeight="1"/>
    <row r="51" s="92" customFormat="1" ht="15" customHeight="1">
      <c r="A51" s="91"/>
    </row>
    <row r="52" spans="1:5" ht="15">
      <c r="A52" s="152" t="s">
        <v>40</v>
      </c>
      <c r="B52" s="152"/>
      <c r="C52" s="152"/>
      <c r="D52" s="152"/>
      <c r="E52" s="152"/>
    </row>
    <row r="53" spans="1:5" ht="15">
      <c r="A53" s="152" t="s">
        <v>6</v>
      </c>
      <c r="B53" s="152"/>
      <c r="C53" s="152"/>
      <c r="D53" s="152"/>
      <c r="E53" s="152"/>
    </row>
    <row r="54" spans="1:5" ht="15">
      <c r="A54" s="152" t="s">
        <v>38</v>
      </c>
      <c r="B54" s="152"/>
      <c r="C54" s="152"/>
      <c r="D54" s="152"/>
      <c r="E54" s="152"/>
    </row>
    <row r="55" spans="1:5" ht="15.75">
      <c r="A55" s="1"/>
      <c r="B55" s="2"/>
      <c r="C55" s="2"/>
      <c r="D55" s="2"/>
      <c r="E55" s="2"/>
    </row>
    <row r="56" spans="1:5" ht="15.75" thickBot="1">
      <c r="A56" s="3" t="s">
        <v>3</v>
      </c>
      <c r="B56" s="64" t="s">
        <v>29</v>
      </c>
      <c r="C56" s="64" t="s">
        <v>30</v>
      </c>
      <c r="D56" s="64" t="s">
        <v>13</v>
      </c>
      <c r="E56" s="3" t="s">
        <v>54</v>
      </c>
    </row>
    <row r="57" spans="1:5" ht="15">
      <c r="A57" s="5" t="s">
        <v>42</v>
      </c>
      <c r="B57" s="95">
        <f>+1T!E57</f>
        <v>13933454.06</v>
      </c>
      <c r="C57" s="95">
        <f>+2T!E57</f>
        <v>20872225.059999943</v>
      </c>
      <c r="D57" s="95">
        <f>+3T!E57</f>
        <v>18490327.059999943</v>
      </c>
      <c r="E57" s="95">
        <f>+B57</f>
        <v>13933454.06</v>
      </c>
    </row>
    <row r="58" spans="1:5" ht="15">
      <c r="A58" s="5" t="s">
        <v>7</v>
      </c>
      <c r="B58" s="95">
        <f>+1T!E58</f>
        <v>1082808200</v>
      </c>
      <c r="C58" s="95">
        <f>+2T!E58</f>
        <v>1226276500</v>
      </c>
      <c r="D58" s="95">
        <f>+3T!E58</f>
        <v>1685861600</v>
      </c>
      <c r="E58" s="95">
        <f>SUM(B58:D58)</f>
        <v>3994946300</v>
      </c>
    </row>
    <row r="59" spans="1:5" ht="15">
      <c r="A59" s="121" t="s">
        <v>61</v>
      </c>
      <c r="B59" s="95">
        <f>+1T!E59</f>
        <v>0</v>
      </c>
      <c r="C59" s="95">
        <f>+2T!E59</f>
        <v>0</v>
      </c>
      <c r="D59" s="95">
        <f>+3T!E59</f>
        <v>0</v>
      </c>
      <c r="E59" s="108">
        <f>SUM(B59:D59)</f>
        <v>0</v>
      </c>
    </row>
    <row r="60" spans="1:5" ht="15">
      <c r="A60" s="121" t="s">
        <v>62</v>
      </c>
      <c r="B60" s="95">
        <f>+1T!E60</f>
        <v>0</v>
      </c>
      <c r="C60" s="95">
        <f>+2T!E60</f>
        <v>0</v>
      </c>
      <c r="D60" s="95">
        <f>+3T!E60</f>
        <v>0</v>
      </c>
      <c r="E60" s="108">
        <f>SUM(B60:D60)</f>
        <v>0</v>
      </c>
    </row>
    <row r="61" spans="1:5" ht="15">
      <c r="A61" s="5" t="s">
        <v>8</v>
      </c>
      <c r="B61" s="95">
        <f>+1T!E61</f>
        <v>1096741654.06</v>
      </c>
      <c r="C61" s="95">
        <f>+2T!E61</f>
        <v>1247148725.06</v>
      </c>
      <c r="D61" s="95">
        <f>+3T!E61</f>
        <v>1704351927.06</v>
      </c>
      <c r="E61" s="95">
        <f>+E57+E58</f>
        <v>4008879754.06</v>
      </c>
    </row>
    <row r="62" spans="1:5" ht="15">
      <c r="A62" s="5" t="s">
        <v>52</v>
      </c>
      <c r="B62" s="95">
        <f>+1T!E62</f>
        <v>1075869429</v>
      </c>
      <c r="C62" s="95">
        <f>+2T!E62</f>
        <v>1228658398</v>
      </c>
      <c r="D62" s="95">
        <f>+3T!E62</f>
        <v>1333700157.1</v>
      </c>
      <c r="E62" s="95">
        <f>+SUM(B62:D62)</f>
        <v>3638227984.1</v>
      </c>
    </row>
    <row r="63" spans="1:5" s="129" customFormat="1" ht="15">
      <c r="A63" s="154" t="s">
        <v>102</v>
      </c>
      <c r="B63" s="108">
        <f>+1T!E63</f>
        <v>0</v>
      </c>
      <c r="C63" s="108">
        <f>+2T!E63</f>
        <v>0</v>
      </c>
      <c r="D63" s="108">
        <f>+3T!E63</f>
        <v>0</v>
      </c>
      <c r="E63" s="108">
        <f>+SUM(B63:D63)</f>
        <v>0</v>
      </c>
    </row>
    <row r="64" spans="1:5" ht="15">
      <c r="A64" s="156" t="s">
        <v>103</v>
      </c>
      <c r="B64" s="95">
        <f>+1T!E64</f>
        <v>20872225.059999943</v>
      </c>
      <c r="C64" s="108">
        <f>+2T!E64</f>
        <v>18490327.059999943</v>
      </c>
      <c r="D64" s="95">
        <f>+3T!E64</f>
        <v>370651769.96000004</v>
      </c>
      <c r="E64" s="95">
        <f>+E61-E62-E63</f>
        <v>370651769.96000004</v>
      </c>
    </row>
    <row r="65" spans="1:5" ht="15.75" thickBot="1">
      <c r="A65" s="4"/>
      <c r="B65" s="10"/>
      <c r="C65" s="10"/>
      <c r="D65" s="10"/>
      <c r="E65" s="10"/>
    </row>
    <row r="66" spans="1:5" ht="15.75" thickTop="1">
      <c r="A66" s="116" t="s">
        <v>64</v>
      </c>
      <c r="B66" s="89"/>
      <c r="C66" s="89"/>
      <c r="D66" s="89"/>
      <c r="E66" s="89"/>
    </row>
    <row r="67" spans="1:5" ht="15.75">
      <c r="A67" s="150" t="s">
        <v>86</v>
      </c>
      <c r="B67" s="150"/>
      <c r="C67" s="150"/>
      <c r="D67" s="150"/>
      <c r="E67" s="2"/>
    </row>
    <row r="70" ht="15">
      <c r="A70" s="144" t="s">
        <v>101</v>
      </c>
    </row>
    <row r="71" ht="15">
      <c r="A71" s="123"/>
    </row>
    <row r="72" ht="15">
      <c r="A72" s="123"/>
    </row>
    <row r="73" ht="15">
      <c r="A73" s="123"/>
    </row>
    <row r="74" ht="15">
      <c r="A74" s="124"/>
    </row>
  </sheetData>
  <sheetProtection/>
  <mergeCells count="14">
    <mergeCell ref="A24:E24"/>
    <mergeCell ref="A25:E25"/>
    <mergeCell ref="A38:E38"/>
    <mergeCell ref="A39:E39"/>
    <mergeCell ref="A40:E40"/>
    <mergeCell ref="A54:E54"/>
    <mergeCell ref="A52:E52"/>
    <mergeCell ref="A53:E53"/>
    <mergeCell ref="A67:D67"/>
    <mergeCell ref="A1:E1"/>
    <mergeCell ref="A8:E8"/>
    <mergeCell ref="A9:E9"/>
    <mergeCell ref="A18:B18"/>
    <mergeCell ref="A23:E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80" zoomScaleNormal="80" zoomScalePageLayoutView="0" workbookViewId="0" topLeftCell="A49">
      <selection activeCell="F65" sqref="F65"/>
    </sheetView>
  </sheetViews>
  <sheetFormatPr defaultColWidth="11.57421875" defaultRowHeight="15"/>
  <cols>
    <col min="1" max="1" width="83.28125" style="71" customWidth="1"/>
    <col min="2" max="2" width="17.140625" style="70" customWidth="1"/>
    <col min="3" max="3" width="17.28125" style="70" customWidth="1"/>
    <col min="4" max="4" width="17.7109375" style="70" customWidth="1"/>
    <col min="5" max="5" width="17.140625" style="70" bestFit="1" customWidth="1"/>
    <col min="6" max="7" width="19.421875" style="70" bestFit="1" customWidth="1"/>
    <col min="8" max="16384" width="11.57421875" style="70" customWidth="1"/>
  </cols>
  <sheetData>
    <row r="1" spans="1:6" ht="15" customHeight="1">
      <c r="A1" s="145" t="s">
        <v>32</v>
      </c>
      <c r="B1" s="145"/>
      <c r="C1" s="145"/>
      <c r="D1" s="145"/>
      <c r="E1" s="145"/>
      <c r="F1" s="145"/>
    </row>
    <row r="2" spans="1:5" ht="15" customHeight="1">
      <c r="A2" s="16" t="s">
        <v>0</v>
      </c>
      <c r="B2" s="17" t="s">
        <v>9</v>
      </c>
      <c r="C2" s="18"/>
      <c r="D2" s="18"/>
      <c r="E2" s="18"/>
    </row>
    <row r="3" spans="1:5" ht="15" customHeight="1">
      <c r="A3" s="16" t="s">
        <v>1</v>
      </c>
      <c r="B3" s="17" t="s">
        <v>66</v>
      </c>
      <c r="C3" s="19"/>
      <c r="D3" s="20"/>
      <c r="E3" s="20"/>
    </row>
    <row r="4" spans="1:5" ht="15" customHeight="1">
      <c r="A4" s="16" t="s">
        <v>4</v>
      </c>
      <c r="B4" s="18" t="s">
        <v>12</v>
      </c>
      <c r="C4" s="19"/>
      <c r="D4" s="20"/>
      <c r="E4" s="20"/>
    </row>
    <row r="5" spans="1:5" ht="15" customHeight="1">
      <c r="A5" s="16" t="s">
        <v>49</v>
      </c>
      <c r="B5" s="80">
        <v>2016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45" t="s">
        <v>34</v>
      </c>
      <c r="B8" s="145"/>
      <c r="C8" s="145"/>
      <c r="D8" s="145"/>
      <c r="E8" s="145"/>
      <c r="F8" s="145"/>
    </row>
    <row r="9" spans="1:6" ht="15" customHeight="1">
      <c r="A9" s="145" t="s">
        <v>35</v>
      </c>
      <c r="B9" s="145"/>
      <c r="C9" s="145"/>
      <c r="D9" s="145"/>
      <c r="E9" s="145"/>
      <c r="F9" s="145"/>
    </row>
    <row r="10" ht="15" customHeight="1"/>
    <row r="11" spans="1:7" ht="15" customHeight="1" thickBot="1">
      <c r="A11" s="3" t="s">
        <v>63</v>
      </c>
      <c r="B11" s="26" t="s">
        <v>2</v>
      </c>
      <c r="C11" s="26" t="s">
        <v>53</v>
      </c>
      <c r="D11" s="26" t="s">
        <v>30</v>
      </c>
      <c r="E11" s="26" t="s">
        <v>13</v>
      </c>
      <c r="F11" s="26" t="s">
        <v>31</v>
      </c>
      <c r="G11" s="26" t="s">
        <v>28</v>
      </c>
    </row>
    <row r="12" spans="1:7" ht="15" customHeight="1">
      <c r="A12" s="72"/>
      <c r="B12" s="73"/>
      <c r="C12" s="74"/>
      <c r="D12" s="74"/>
      <c r="E12" s="74"/>
      <c r="F12" s="74"/>
      <c r="G12" s="74"/>
    </row>
    <row r="13" spans="1:7" ht="15" customHeight="1">
      <c r="A13" s="75" t="s">
        <v>10</v>
      </c>
      <c r="B13" s="69" t="s">
        <v>16</v>
      </c>
      <c r="C13" s="69">
        <f>+1T!F13</f>
        <v>1751</v>
      </c>
      <c r="D13" s="69">
        <f>+2T!F13</f>
        <v>345</v>
      </c>
      <c r="E13" s="69">
        <f>+3T!F13</f>
        <v>57</v>
      </c>
      <c r="F13" s="74">
        <f>+4T!F13</f>
        <v>29</v>
      </c>
      <c r="G13" s="74">
        <f>SUM(C13:F13)</f>
        <v>2182</v>
      </c>
    </row>
    <row r="14" spans="1:7" ht="15" customHeight="1" hidden="1">
      <c r="A14" s="75" t="s">
        <v>11</v>
      </c>
      <c r="B14" s="69" t="s">
        <v>16</v>
      </c>
      <c r="C14" s="69">
        <f>+1T!F14</f>
        <v>0</v>
      </c>
      <c r="D14" s="87">
        <f>+2T!F14</f>
        <v>0</v>
      </c>
      <c r="E14" s="69">
        <f>+3T!F14</f>
        <v>0</v>
      </c>
      <c r="F14" s="74">
        <f>+4T!F14</f>
        <v>0</v>
      </c>
      <c r="G14" s="74">
        <f>SUM(C14:F14)</f>
        <v>0</v>
      </c>
    </row>
    <row r="15" spans="1:7" ht="15" customHeight="1">
      <c r="A15" s="57" t="s">
        <v>95</v>
      </c>
      <c r="B15" s="69" t="s">
        <v>16</v>
      </c>
      <c r="C15" s="69">
        <f>+1T!F15</f>
        <v>730</v>
      </c>
      <c r="D15" s="87">
        <f>+2T!F15</f>
        <v>23</v>
      </c>
      <c r="E15" s="69">
        <f>+3T!F15</f>
        <v>45</v>
      </c>
      <c r="F15" s="74">
        <f>+4T!F15</f>
        <v>33</v>
      </c>
      <c r="G15" s="74">
        <f>SUM(C15:F15)</f>
        <v>831</v>
      </c>
    </row>
    <row r="16" spans="1:7" ht="15" customHeight="1">
      <c r="A16" s="57" t="s">
        <v>96</v>
      </c>
      <c r="B16" s="69" t="s">
        <v>16</v>
      </c>
      <c r="C16" s="69">
        <f>+1T!F16</f>
        <v>332</v>
      </c>
      <c r="D16" s="87">
        <f>2T!F16</f>
        <v>1</v>
      </c>
      <c r="E16" s="87">
        <f>3T!F16</f>
        <v>2</v>
      </c>
      <c r="F16" s="87">
        <f>4T!F16</f>
        <v>1</v>
      </c>
      <c r="G16" s="74">
        <f>SUM(C16:F16)</f>
        <v>336</v>
      </c>
    </row>
    <row r="17" spans="1:7" ht="15" customHeight="1">
      <c r="A17" s="76"/>
      <c r="B17" s="73"/>
      <c r="C17" s="74"/>
      <c r="D17" s="74"/>
      <c r="E17" s="74"/>
      <c r="F17" s="74"/>
      <c r="G17" s="74"/>
    </row>
    <row r="18" spans="1:7" ht="15" customHeight="1" thickBot="1">
      <c r="A18" s="149" t="s">
        <v>5</v>
      </c>
      <c r="B18" s="149"/>
      <c r="C18" s="59">
        <f>C13+C14+C15+C16</f>
        <v>2813</v>
      </c>
      <c r="D18" s="59">
        <f>D13+D14+D15+D16</f>
        <v>369</v>
      </c>
      <c r="E18" s="59">
        <f>E13+E14+E15+E16</f>
        <v>104</v>
      </c>
      <c r="F18" s="59">
        <f>F13+F14+F15+F16</f>
        <v>63</v>
      </c>
      <c r="G18" s="59">
        <f>G13+G14+G15+G16</f>
        <v>3349</v>
      </c>
    </row>
    <row r="19" spans="1:6" ht="15" customHeight="1" thickTop="1">
      <c r="A19" s="60" t="s">
        <v>55</v>
      </c>
      <c r="B19" s="73"/>
      <c r="C19" s="73"/>
      <c r="D19" s="73"/>
      <c r="E19" s="73"/>
      <c r="F19" s="73"/>
    </row>
    <row r="20" spans="1:6" ht="15" customHeight="1">
      <c r="A20" s="142" t="s">
        <v>87</v>
      </c>
      <c r="B20" s="73"/>
      <c r="C20" s="73"/>
      <c r="D20" s="73"/>
      <c r="E20" s="73"/>
      <c r="F20" s="73"/>
    </row>
    <row r="21" ht="15" customHeight="1"/>
    <row r="22" ht="15" customHeight="1"/>
    <row r="23" spans="1:5" ht="15" customHeight="1">
      <c r="A23" s="145" t="s">
        <v>36</v>
      </c>
      <c r="B23" s="145"/>
      <c r="C23" s="145"/>
      <c r="D23" s="145"/>
      <c r="E23" s="145"/>
    </row>
    <row r="24" spans="1:5" ht="15" customHeight="1">
      <c r="A24" s="145" t="s">
        <v>37</v>
      </c>
      <c r="B24" s="145"/>
      <c r="C24" s="145"/>
      <c r="D24" s="145"/>
      <c r="E24" s="145"/>
    </row>
    <row r="25" spans="1:5" ht="15" customHeight="1">
      <c r="A25" s="145" t="s">
        <v>38</v>
      </c>
      <c r="B25" s="145"/>
      <c r="C25" s="145"/>
      <c r="D25" s="145"/>
      <c r="E25" s="145"/>
    </row>
    <row r="26" ht="15" customHeight="1"/>
    <row r="27" spans="1:6" ht="15" customHeight="1" thickBot="1">
      <c r="A27" s="3" t="s">
        <v>63</v>
      </c>
      <c r="B27" s="25" t="s">
        <v>53</v>
      </c>
      <c r="C27" s="25" t="s">
        <v>30</v>
      </c>
      <c r="D27" s="25" t="s">
        <v>13</v>
      </c>
      <c r="E27" s="25" t="s">
        <v>31</v>
      </c>
      <c r="F27" s="25" t="s">
        <v>28</v>
      </c>
    </row>
    <row r="28" spans="1:6" ht="15" customHeight="1">
      <c r="A28" s="72"/>
      <c r="B28" s="72"/>
      <c r="C28" s="72"/>
      <c r="D28" s="72"/>
      <c r="E28" s="72"/>
      <c r="F28" s="72"/>
    </row>
    <row r="29" spans="1:6" ht="15" customHeight="1">
      <c r="A29" s="61" t="s">
        <v>10</v>
      </c>
      <c r="B29" s="77">
        <f>+1T!E29</f>
        <v>185647680</v>
      </c>
      <c r="C29" s="77">
        <f>+2T!E29</f>
        <v>317129580</v>
      </c>
      <c r="D29" s="77">
        <f>+3T!E29</f>
        <v>326475080</v>
      </c>
      <c r="E29" s="77">
        <f>+4T!E29</f>
        <v>326407980</v>
      </c>
      <c r="F29" s="77">
        <f>SUM(B29:E29)</f>
        <v>1155660320</v>
      </c>
    </row>
    <row r="30" spans="1:8" ht="15" customHeight="1" hidden="1">
      <c r="A30" s="61" t="s">
        <v>11</v>
      </c>
      <c r="B30" s="77">
        <f>+1T!E30</f>
        <v>0</v>
      </c>
      <c r="C30" s="77">
        <f>+2T!E30</f>
        <v>0</v>
      </c>
      <c r="D30" s="110">
        <f>+3T!E30</f>
        <v>0</v>
      </c>
      <c r="E30" s="77">
        <f>+4T!E30</f>
        <v>0</v>
      </c>
      <c r="F30" s="77">
        <f>SUM(B30:E30)</f>
        <v>0</v>
      </c>
      <c r="H30" s="125"/>
    </row>
    <row r="31" spans="1:6" ht="15">
      <c r="A31" s="78" t="s">
        <v>97</v>
      </c>
      <c r="B31" s="77">
        <f>+1T!E31</f>
        <v>546382052</v>
      </c>
      <c r="C31" s="77">
        <f>+2T!E31</f>
        <v>564948012</v>
      </c>
      <c r="D31" s="77">
        <f>+3T!E31</f>
        <v>611783386.1</v>
      </c>
      <c r="E31" s="77">
        <f>+4T!E31</f>
        <v>678897024.84</v>
      </c>
      <c r="F31" s="77">
        <f>SUM(B31:E31)</f>
        <v>2402010474.94</v>
      </c>
    </row>
    <row r="32" spans="1:6" ht="15">
      <c r="A32" s="78" t="s">
        <v>98</v>
      </c>
      <c r="B32" s="77">
        <f>+1T!E32</f>
        <v>343839697</v>
      </c>
      <c r="C32" s="77">
        <f>+2T!E32</f>
        <v>346580806</v>
      </c>
      <c r="D32" s="77">
        <f>+3T!E32</f>
        <v>395441691</v>
      </c>
      <c r="E32" s="77">
        <f>+4T!E32</f>
        <v>382136370</v>
      </c>
      <c r="F32" s="77">
        <f>SUM(B32:E32)</f>
        <v>1467998564</v>
      </c>
    </row>
    <row r="33" spans="1:6" ht="15" customHeight="1">
      <c r="A33" s="61" t="s">
        <v>99</v>
      </c>
      <c r="B33" s="77">
        <f>+1T!E33</f>
        <v>0</v>
      </c>
      <c r="C33" s="77">
        <f>+2T!E33</f>
        <v>0</v>
      </c>
      <c r="D33" s="77">
        <f>+3T!E33</f>
        <v>0</v>
      </c>
      <c r="E33" s="77">
        <f>+4T!E33</f>
        <v>0</v>
      </c>
      <c r="F33" s="77">
        <f>SUM(B33:E33)</f>
        <v>0</v>
      </c>
    </row>
    <row r="34" spans="1:6" ht="15" customHeight="1" thickBot="1">
      <c r="A34" s="45" t="s">
        <v>5</v>
      </c>
      <c r="B34" s="6">
        <f>SUM(B29:B33)</f>
        <v>1075869429</v>
      </c>
      <c r="C34" s="6">
        <f>SUM(C29:C33)</f>
        <v>1228658398</v>
      </c>
      <c r="D34" s="6">
        <f>SUM(D29:D33)</f>
        <v>1333700157.1</v>
      </c>
      <c r="E34" s="6">
        <f>SUM(E29:E33)</f>
        <v>1387441374.8400002</v>
      </c>
      <c r="F34" s="6">
        <f>SUM(F29:F33)</f>
        <v>5025669358.940001</v>
      </c>
    </row>
    <row r="35" spans="1:4" ht="15" customHeight="1" thickTop="1">
      <c r="A35" s="130" t="s">
        <v>75</v>
      </c>
      <c r="B35" s="72"/>
      <c r="C35" s="72"/>
      <c r="D35" s="72"/>
    </row>
    <row r="36" spans="2:4" ht="15" customHeight="1">
      <c r="B36" s="18"/>
      <c r="C36" s="18"/>
      <c r="D36" s="71"/>
    </row>
    <row r="37" spans="1:4" ht="15" customHeight="1">
      <c r="A37" s="63"/>
      <c r="B37" s="18"/>
      <c r="C37" s="18"/>
      <c r="D37" s="71"/>
    </row>
    <row r="38" spans="1:5" ht="15" customHeight="1">
      <c r="A38" s="145" t="s">
        <v>39</v>
      </c>
      <c r="B38" s="145"/>
      <c r="C38" s="145"/>
      <c r="D38" s="145"/>
      <c r="E38" s="145"/>
    </row>
    <row r="39" spans="1:5" ht="15" customHeight="1">
      <c r="A39" s="145" t="s">
        <v>41</v>
      </c>
      <c r="B39" s="145"/>
      <c r="C39" s="145"/>
      <c r="D39" s="145"/>
      <c r="E39" s="145"/>
    </row>
    <row r="40" spans="1:5" ht="15" customHeight="1">
      <c r="A40" s="145" t="s">
        <v>38</v>
      </c>
      <c r="B40" s="145" t="s">
        <v>56</v>
      </c>
      <c r="C40" s="145"/>
      <c r="D40" s="145"/>
      <c r="E40" s="145"/>
    </row>
    <row r="41" ht="15" customHeight="1"/>
    <row r="42" spans="1:6" ht="15" customHeight="1" thickBot="1">
      <c r="A42" s="25" t="s">
        <v>3</v>
      </c>
      <c r="B42" s="64" t="s">
        <v>53</v>
      </c>
      <c r="C42" s="64" t="s">
        <v>30</v>
      </c>
      <c r="D42" s="64" t="s">
        <v>13</v>
      </c>
      <c r="E42" s="64" t="s">
        <v>31</v>
      </c>
      <c r="F42" s="64" t="s">
        <v>28</v>
      </c>
    </row>
    <row r="43" spans="1:6" ht="15" customHeight="1">
      <c r="A43" s="72"/>
      <c r="B43" s="72"/>
      <c r="C43" s="72"/>
      <c r="D43" s="72"/>
      <c r="E43" s="72"/>
      <c r="F43" s="72"/>
    </row>
    <row r="44" spans="1:6" ht="15" customHeight="1">
      <c r="A44" s="7" t="s">
        <v>27</v>
      </c>
      <c r="B44" s="65">
        <f>1T!E44</f>
        <v>732029732</v>
      </c>
      <c r="C44" s="65">
        <f>+2T!E44</f>
        <v>882077592</v>
      </c>
      <c r="D44" s="65">
        <f>+3T!E44</f>
        <v>938258466.1</v>
      </c>
      <c r="E44" s="65">
        <f>+4T!E44</f>
        <v>1005305004.84</v>
      </c>
      <c r="F44" s="65">
        <f>SUM(B44:E44)</f>
        <v>3557670794.94</v>
      </c>
    </row>
    <row r="45" spans="1:6" ht="15" customHeight="1">
      <c r="A45" s="7" t="s">
        <v>26</v>
      </c>
      <c r="B45" s="65">
        <f>1T!E45</f>
        <v>343839697</v>
      </c>
      <c r="C45" s="65">
        <f>+2T!E45</f>
        <v>346580806</v>
      </c>
      <c r="D45" s="65">
        <f>+3T!E45</f>
        <v>395441691</v>
      </c>
      <c r="E45" s="65">
        <f>+4T!E45</f>
        <v>382136370</v>
      </c>
      <c r="F45" s="65">
        <f>SUM(B45:E45)</f>
        <v>1467998564</v>
      </c>
    </row>
    <row r="46" spans="1:6" s="104" customFormat="1" ht="15" customHeight="1">
      <c r="A46" s="7"/>
      <c r="B46" s="65"/>
      <c r="C46" s="65"/>
      <c r="D46" s="65"/>
      <c r="E46" s="65"/>
      <c r="F46" s="65"/>
    </row>
    <row r="47" spans="1:6" ht="15" customHeight="1">
      <c r="A47" s="72"/>
      <c r="B47" s="79"/>
      <c r="C47" s="79"/>
      <c r="D47" s="79"/>
      <c r="E47" s="79"/>
      <c r="F47" s="79"/>
    </row>
    <row r="48" spans="1:6" ht="15" customHeight="1" thickBot="1">
      <c r="A48" s="52" t="s">
        <v>5</v>
      </c>
      <c r="B48" s="67">
        <f>SUM(B44:B47)</f>
        <v>1075869429</v>
      </c>
      <c r="C48" s="67">
        <f>SUM(C44:C47)</f>
        <v>1228658398</v>
      </c>
      <c r="D48" s="67">
        <f>SUM(D44:D47)</f>
        <v>1333700157.1</v>
      </c>
      <c r="E48" s="67">
        <f>SUM(E44:E47)</f>
        <v>1387441374.8400002</v>
      </c>
      <c r="F48" s="67">
        <f>SUM(B48:E48)</f>
        <v>5025669358.940001</v>
      </c>
    </row>
    <row r="49" ht="15" customHeight="1" thickTop="1">
      <c r="A49" s="142" t="s">
        <v>85</v>
      </c>
    </row>
    <row r="50" ht="15" customHeight="1"/>
    <row r="51" ht="15" customHeight="1"/>
    <row r="52" spans="1:5" ht="15">
      <c r="A52" s="152" t="s">
        <v>40</v>
      </c>
      <c r="B52" s="152"/>
      <c r="C52" s="152"/>
      <c r="D52" s="152"/>
      <c r="E52" s="152"/>
    </row>
    <row r="53" spans="1:5" ht="15">
      <c r="A53" s="152" t="s">
        <v>6</v>
      </c>
      <c r="B53" s="152"/>
      <c r="C53" s="152"/>
      <c r="D53" s="152"/>
      <c r="E53" s="152"/>
    </row>
    <row r="54" spans="1:5" ht="15">
      <c r="A54" s="152" t="s">
        <v>38</v>
      </c>
      <c r="B54" s="152"/>
      <c r="C54" s="152"/>
      <c r="D54" s="152"/>
      <c r="E54" s="152"/>
    </row>
    <row r="55" spans="1:5" ht="15.75">
      <c r="A55" s="1"/>
      <c r="B55" s="2"/>
      <c r="C55" s="2"/>
      <c r="D55" s="2"/>
      <c r="E55" s="2"/>
    </row>
    <row r="56" spans="1:6" ht="15.75" thickBot="1">
      <c r="A56" s="3" t="s">
        <v>3</v>
      </c>
      <c r="B56" s="64" t="s">
        <v>29</v>
      </c>
      <c r="C56" s="64" t="s">
        <v>30</v>
      </c>
      <c r="D56" s="64" t="s">
        <v>13</v>
      </c>
      <c r="E56" s="3" t="s">
        <v>31</v>
      </c>
      <c r="F56" s="3" t="s">
        <v>54</v>
      </c>
    </row>
    <row r="57" spans="1:6" ht="15">
      <c r="A57" s="5" t="s">
        <v>42</v>
      </c>
      <c r="B57" s="95">
        <f>+1T!E57</f>
        <v>13933454.06</v>
      </c>
      <c r="C57" s="95">
        <f>+2T!E57</f>
        <v>20872225.059999943</v>
      </c>
      <c r="D57" s="95">
        <f>+3T!E57</f>
        <v>18490327.059999943</v>
      </c>
      <c r="E57" s="95">
        <f>+4T!E57</f>
        <v>370651769.96000004</v>
      </c>
      <c r="F57" s="95">
        <f>+B57</f>
        <v>13933454.06</v>
      </c>
    </row>
    <row r="58" spans="1:6" ht="15">
      <c r="A58" s="5" t="s">
        <v>7</v>
      </c>
      <c r="B58" s="95">
        <f>+1T!E58</f>
        <v>1082808200</v>
      </c>
      <c r="C58" s="95">
        <f>+2T!E58</f>
        <v>1226276500</v>
      </c>
      <c r="D58" s="95">
        <f>+3T!E58</f>
        <v>1685861600</v>
      </c>
      <c r="E58" s="95">
        <f>+4T!E58</f>
        <v>1030723058.94</v>
      </c>
      <c r="F58" s="95">
        <f>SUM(B58:E58)</f>
        <v>5025669358.940001</v>
      </c>
    </row>
    <row r="59" spans="1:6" ht="15">
      <c r="A59" s="121" t="s">
        <v>61</v>
      </c>
      <c r="B59" s="95">
        <f>+1T!E59</f>
        <v>0</v>
      </c>
      <c r="C59" s="95">
        <f>+2T!E59</f>
        <v>0</v>
      </c>
      <c r="D59" s="95">
        <f>+3T!E59</f>
        <v>0</v>
      </c>
      <c r="E59" s="95">
        <f>+4T!E59</f>
        <v>0</v>
      </c>
      <c r="F59" s="108">
        <f>SUM(B59:E59)</f>
        <v>0</v>
      </c>
    </row>
    <row r="60" spans="1:6" ht="15">
      <c r="A60" s="121" t="s">
        <v>62</v>
      </c>
      <c r="B60" s="95">
        <f>+1T!E60</f>
        <v>0</v>
      </c>
      <c r="C60" s="95">
        <f>+2T!E60</f>
        <v>0</v>
      </c>
      <c r="D60" s="95">
        <f>+3T!E60</f>
        <v>0</v>
      </c>
      <c r="E60" s="95">
        <f>+4T!E60</f>
        <v>0</v>
      </c>
      <c r="F60" s="108">
        <f>SUM(B60:E60)</f>
        <v>0</v>
      </c>
    </row>
    <row r="61" spans="1:6" ht="15">
      <c r="A61" s="5" t="s">
        <v>8</v>
      </c>
      <c r="B61" s="95">
        <f>+1T!E61</f>
        <v>1096741654.06</v>
      </c>
      <c r="C61" s="95">
        <f>+2T!E61</f>
        <v>1247148725.06</v>
      </c>
      <c r="D61" s="95">
        <f>+3T!E61</f>
        <v>1704351927.06</v>
      </c>
      <c r="E61" s="95">
        <f>+4T!E61</f>
        <v>1401374828.9</v>
      </c>
      <c r="F61" s="95">
        <f>+F57+F58</f>
        <v>5039602813.000001</v>
      </c>
    </row>
    <row r="62" spans="1:7" ht="15">
      <c r="A62" s="5" t="s">
        <v>52</v>
      </c>
      <c r="B62" s="95">
        <f>+1T!E62</f>
        <v>1075869429</v>
      </c>
      <c r="C62" s="95">
        <f>+2T!E62</f>
        <v>1228658398</v>
      </c>
      <c r="D62" s="108">
        <f>+3T!E62</f>
        <v>1333700157.1</v>
      </c>
      <c r="E62" s="108">
        <f>+4T!E62</f>
        <v>1387441374.8400002</v>
      </c>
      <c r="F62" s="95">
        <f>+SUM(B62:E62)</f>
        <v>5025669358.940001</v>
      </c>
      <c r="G62" s="125"/>
    </row>
    <row r="63" spans="1:7" s="129" customFormat="1" ht="15">
      <c r="A63" s="154" t="s">
        <v>102</v>
      </c>
      <c r="B63" s="108">
        <f>+1T!E63</f>
        <v>0</v>
      </c>
      <c r="C63" s="108">
        <f>+2T!E63</f>
        <v>0</v>
      </c>
      <c r="D63" s="108">
        <f>+3T!E63</f>
        <v>0</v>
      </c>
      <c r="E63" s="108">
        <f>+4T!E63</f>
        <v>13933454</v>
      </c>
      <c r="F63" s="108">
        <f>+SUM(B63:E63)</f>
        <v>13933454</v>
      </c>
      <c r="G63" s="125"/>
    </row>
    <row r="64" spans="1:6" ht="15">
      <c r="A64" s="156" t="s">
        <v>103</v>
      </c>
      <c r="B64" s="95">
        <f>+1T!E64</f>
        <v>20872225.059999943</v>
      </c>
      <c r="C64" s="95">
        <f>+2T!E64</f>
        <v>18490327.059999943</v>
      </c>
      <c r="D64" s="108">
        <f>+3T!E64</f>
        <v>370651769.96000004</v>
      </c>
      <c r="E64" s="108">
        <f>+4T!E64</f>
        <v>0.059999942779541016</v>
      </c>
      <c r="F64" s="95">
        <f>+F61-F62-F63</f>
        <v>0.06000041961669922</v>
      </c>
    </row>
    <row r="65" spans="1:6" ht="15.75" thickBot="1">
      <c r="A65" s="4"/>
      <c r="B65" s="10"/>
      <c r="C65" s="10"/>
      <c r="D65" s="10"/>
      <c r="E65" s="10"/>
      <c r="F65" s="10"/>
    </row>
    <row r="66" spans="1:5" ht="15.75" thickTop="1">
      <c r="A66" s="116" t="s">
        <v>64</v>
      </c>
      <c r="B66" s="89"/>
      <c r="C66" s="89"/>
      <c r="D66" s="89"/>
      <c r="E66" s="89"/>
    </row>
    <row r="67" spans="1:5" ht="15.75">
      <c r="A67" s="150" t="s">
        <v>88</v>
      </c>
      <c r="B67" s="150"/>
      <c r="C67" s="150"/>
      <c r="D67" s="150"/>
      <c r="E67" s="2"/>
    </row>
    <row r="70" ht="15">
      <c r="A70" s="144" t="s">
        <v>101</v>
      </c>
    </row>
    <row r="71" ht="15">
      <c r="A71" s="123"/>
    </row>
    <row r="72" ht="15">
      <c r="A72" s="123"/>
    </row>
    <row r="73" ht="15">
      <c r="A73" s="123"/>
    </row>
    <row r="74" ht="15">
      <c r="A74" s="124"/>
    </row>
  </sheetData>
  <sheetProtection/>
  <mergeCells count="14">
    <mergeCell ref="A24:E24"/>
    <mergeCell ref="A25:E25"/>
    <mergeCell ref="A38:E38"/>
    <mergeCell ref="A39:E39"/>
    <mergeCell ref="A40:E40"/>
    <mergeCell ref="A54:E54"/>
    <mergeCell ref="A52:E52"/>
    <mergeCell ref="A53:E53"/>
    <mergeCell ref="A67:D67"/>
    <mergeCell ref="A1:F1"/>
    <mergeCell ref="A8:F8"/>
    <mergeCell ref="A9:F9"/>
    <mergeCell ref="A18:B18"/>
    <mergeCell ref="A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</cp:lastModifiedBy>
  <cp:lastPrinted>2012-04-30T19:10:13Z</cp:lastPrinted>
  <dcterms:created xsi:type="dcterms:W3CDTF">2011-03-10T14:40:05Z</dcterms:created>
  <dcterms:modified xsi:type="dcterms:W3CDTF">2017-05-15T21:00:02Z</dcterms:modified>
  <cp:category/>
  <cp:version/>
  <cp:contentType/>
  <cp:contentStatus/>
</cp:coreProperties>
</file>