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6\Indicadores 2016\BANHVI\Informes trimestrales\I trimestre\"/>
    </mc:Choice>
  </mc:AlternateContent>
  <bookViews>
    <workbookView xWindow="0" yWindow="0" windowWidth="21600" windowHeight="9735" tabRatio="549" activeTab="6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>
    <definedName name="_xlnm.Print_Area" localSheetId="0">'1T'!$A$2:$F$92</definedName>
    <definedName name="_xlnm.Print_Area" localSheetId="1">'2T'!$A$8:$F$92</definedName>
  </definedNames>
  <calcPr calcId="152511"/>
</workbook>
</file>

<file path=xl/calcChain.xml><?xml version="1.0" encoding="utf-8"?>
<calcChain xmlns="http://schemas.openxmlformats.org/spreadsheetml/2006/main">
  <c r="E74" i="3" l="1"/>
  <c r="D74" i="7"/>
  <c r="D74" i="6"/>
  <c r="E74" i="4"/>
  <c r="E74" i="7" s="1"/>
  <c r="F74" i="7" s="1"/>
  <c r="C75" i="4"/>
  <c r="C89" i="4" s="1"/>
  <c r="D75" i="4"/>
  <c r="D89" i="4" s="1"/>
  <c r="B75" i="4"/>
  <c r="B89" i="4" s="1"/>
  <c r="C75" i="3"/>
  <c r="D75" i="3"/>
  <c r="B75" i="3"/>
  <c r="E74" i="2"/>
  <c r="C74" i="7"/>
  <c r="C75" i="2"/>
  <c r="D75" i="2"/>
  <c r="B75" i="2"/>
  <c r="C74" i="5"/>
  <c r="C74" i="6"/>
  <c r="C75" i="1"/>
  <c r="D75" i="1"/>
  <c r="B75" i="1"/>
  <c r="E74" i="1"/>
  <c r="B74" i="7"/>
  <c r="B74" i="6"/>
  <c r="E74" i="6"/>
  <c r="B74" i="5"/>
  <c r="D74" i="5"/>
  <c r="C34" i="2"/>
  <c r="D34" i="2"/>
  <c r="E34" i="2"/>
  <c r="E53" i="3"/>
  <c r="D53" i="6"/>
  <c r="E54" i="3"/>
  <c r="D54" i="6"/>
  <c r="E55" i="3"/>
  <c r="D55" i="6"/>
  <c r="E56" i="3"/>
  <c r="D56" i="7"/>
  <c r="D56" i="6"/>
  <c r="E57" i="3"/>
  <c r="D57" i="6"/>
  <c r="E53" i="2"/>
  <c r="C53" i="7"/>
  <c r="C53" i="5"/>
  <c r="E54" i="2"/>
  <c r="C54" i="5"/>
  <c r="E55" i="2"/>
  <c r="C55" i="6"/>
  <c r="E56" i="2"/>
  <c r="C56" i="5"/>
  <c r="E57" i="2"/>
  <c r="C57" i="6"/>
  <c r="C57" i="5"/>
  <c r="E53" i="1"/>
  <c r="B53" i="6"/>
  <c r="B53" i="5"/>
  <c r="E54" i="1"/>
  <c r="B54" i="5"/>
  <c r="E55" i="1"/>
  <c r="B55" i="5"/>
  <c r="E56" i="1"/>
  <c r="B56" i="5"/>
  <c r="E57" i="1"/>
  <c r="B57" i="6"/>
  <c r="E46" i="1"/>
  <c r="B46" i="5"/>
  <c r="E47" i="1"/>
  <c r="B47" i="5"/>
  <c r="E48" i="1"/>
  <c r="B48" i="5"/>
  <c r="E49" i="1"/>
  <c r="B49" i="6"/>
  <c r="B49" i="5"/>
  <c r="E50" i="1"/>
  <c r="B50" i="5"/>
  <c r="E46" i="2"/>
  <c r="C46" i="7"/>
  <c r="C46" i="5"/>
  <c r="E47" i="2"/>
  <c r="C47" i="7"/>
  <c r="E48" i="2"/>
  <c r="C48" i="5"/>
  <c r="E49" i="2"/>
  <c r="C49" i="6"/>
  <c r="E50" i="2"/>
  <c r="C50" i="5"/>
  <c r="F27" i="1"/>
  <c r="C27" i="5"/>
  <c r="F29" i="1"/>
  <c r="C29" i="7"/>
  <c r="F31" i="1"/>
  <c r="C31" i="5"/>
  <c r="F33" i="1"/>
  <c r="C33" i="6"/>
  <c r="C33" i="7"/>
  <c r="F27" i="2"/>
  <c r="D27" i="7"/>
  <c r="F29" i="2"/>
  <c r="D29" i="7"/>
  <c r="F31" i="2"/>
  <c r="D31" i="7"/>
  <c r="F33" i="2"/>
  <c r="D33" i="5"/>
  <c r="F27" i="3"/>
  <c r="F29" i="3"/>
  <c r="E29" i="7"/>
  <c r="F31" i="3"/>
  <c r="E31" i="7"/>
  <c r="F33" i="3"/>
  <c r="E33" i="7"/>
  <c r="F27" i="4"/>
  <c r="F27" i="7" s="1"/>
  <c r="F29" i="4"/>
  <c r="F29" i="7"/>
  <c r="F31" i="4"/>
  <c r="F31" i="7" s="1"/>
  <c r="G31" i="7" s="1"/>
  <c r="F33" i="4"/>
  <c r="F33" i="7"/>
  <c r="G33" i="7" s="1"/>
  <c r="C33" i="5"/>
  <c r="F26" i="1"/>
  <c r="C26" i="5"/>
  <c r="F28" i="1"/>
  <c r="C28" i="7"/>
  <c r="F30" i="1"/>
  <c r="C30" i="5"/>
  <c r="C30" i="7"/>
  <c r="F32" i="1"/>
  <c r="C32" i="7"/>
  <c r="F26" i="2"/>
  <c r="D26" i="5"/>
  <c r="F28" i="2"/>
  <c r="D28" i="7"/>
  <c r="F30" i="2"/>
  <c r="D30" i="7"/>
  <c r="F32" i="2"/>
  <c r="D32" i="7"/>
  <c r="F26" i="3"/>
  <c r="E26" i="7"/>
  <c r="F28" i="3"/>
  <c r="E28" i="7"/>
  <c r="F30" i="3"/>
  <c r="E30" i="7"/>
  <c r="F32" i="3"/>
  <c r="E32" i="7"/>
  <c r="F26" i="4"/>
  <c r="F34" i="4" s="1"/>
  <c r="F26" i="7"/>
  <c r="F28" i="4"/>
  <c r="F28" i="7" s="1"/>
  <c r="G28" i="7" s="1"/>
  <c r="F30" i="4"/>
  <c r="F30" i="7"/>
  <c r="F32" i="4"/>
  <c r="F32" i="7"/>
  <c r="F15" i="1"/>
  <c r="C15" i="7"/>
  <c r="F17" i="1"/>
  <c r="C17" i="7"/>
  <c r="F19" i="1"/>
  <c r="C19" i="7"/>
  <c r="F21" i="1"/>
  <c r="C21" i="5"/>
  <c r="F15" i="2"/>
  <c r="D15" i="5"/>
  <c r="F17" i="2"/>
  <c r="D17" i="7"/>
  <c r="F19" i="2"/>
  <c r="D19" i="7"/>
  <c r="F21" i="2"/>
  <c r="D21" i="7"/>
  <c r="F15" i="3"/>
  <c r="E15" i="7"/>
  <c r="F17" i="3"/>
  <c r="E17" i="7"/>
  <c r="F19" i="3"/>
  <c r="E19" i="7"/>
  <c r="F21" i="3"/>
  <c r="E21" i="7"/>
  <c r="F15" i="4"/>
  <c r="F15" i="7"/>
  <c r="F17" i="4"/>
  <c r="F23" i="4" s="1"/>
  <c r="F17" i="7"/>
  <c r="G17" i="7" s="1"/>
  <c r="F19" i="4"/>
  <c r="F19" i="7"/>
  <c r="G19" i="7" s="1"/>
  <c r="F21" i="4"/>
  <c r="F21" i="7"/>
  <c r="G21" i="7" s="1"/>
  <c r="F14" i="1"/>
  <c r="C14" i="6"/>
  <c r="F16" i="1"/>
  <c r="C16" i="7"/>
  <c r="F18" i="1"/>
  <c r="C18" i="5"/>
  <c r="F20" i="1"/>
  <c r="C20" i="5"/>
  <c r="F14" i="2"/>
  <c r="D14" i="6"/>
  <c r="D14" i="7"/>
  <c r="F16" i="2"/>
  <c r="D16" i="6"/>
  <c r="F18" i="2"/>
  <c r="D18" i="5"/>
  <c r="F20" i="2"/>
  <c r="D20" i="5"/>
  <c r="F14" i="3"/>
  <c r="F16" i="3"/>
  <c r="E16" i="7"/>
  <c r="F18" i="3"/>
  <c r="E18" i="6"/>
  <c r="F20" i="3"/>
  <c r="E20" i="6"/>
  <c r="F14" i="4"/>
  <c r="F14" i="7"/>
  <c r="F16" i="4"/>
  <c r="F22" i="4" s="1"/>
  <c r="F16" i="7"/>
  <c r="G16" i="7" s="1"/>
  <c r="F18" i="4"/>
  <c r="F18" i="7"/>
  <c r="F20" i="4"/>
  <c r="F20" i="7"/>
  <c r="G20" i="7" s="1"/>
  <c r="D14" i="5"/>
  <c r="E86" i="1"/>
  <c r="B86" i="5"/>
  <c r="D86" i="5"/>
  <c r="E87" i="1"/>
  <c r="B87" i="7"/>
  <c r="B89" i="1"/>
  <c r="C89" i="1"/>
  <c r="D89" i="1"/>
  <c r="B58" i="1"/>
  <c r="C58" i="1"/>
  <c r="D58" i="1"/>
  <c r="B58" i="4"/>
  <c r="C58" i="4"/>
  <c r="D58" i="4"/>
  <c r="B58" i="3"/>
  <c r="C58" i="3"/>
  <c r="D58" i="3"/>
  <c r="B58" i="2"/>
  <c r="C58" i="2"/>
  <c r="D58" i="2"/>
  <c r="C23" i="1"/>
  <c r="C34" i="4"/>
  <c r="D34" i="4"/>
  <c r="E34" i="4"/>
  <c r="C35" i="4"/>
  <c r="D35" i="4"/>
  <c r="E35" i="4"/>
  <c r="C23" i="4"/>
  <c r="D23" i="4"/>
  <c r="E23" i="4"/>
  <c r="C22" i="4"/>
  <c r="D22" i="4"/>
  <c r="E22" i="4"/>
  <c r="E87" i="4"/>
  <c r="E87" i="7"/>
  <c r="F87" i="7" s="1"/>
  <c r="F88" i="7" s="1"/>
  <c r="E73" i="4"/>
  <c r="E73" i="7"/>
  <c r="F73" i="7" s="1"/>
  <c r="E72" i="4"/>
  <c r="E72" i="7" s="1"/>
  <c r="F72" i="7" s="1"/>
  <c r="E71" i="4"/>
  <c r="E71" i="7"/>
  <c r="E70" i="4"/>
  <c r="E70" i="7" s="1"/>
  <c r="F70" i="7" s="1"/>
  <c r="E69" i="4"/>
  <c r="E69" i="7"/>
  <c r="F69" i="7" s="1"/>
  <c r="E68" i="4"/>
  <c r="E68" i="7" s="1"/>
  <c r="E57" i="4"/>
  <c r="E57" i="7"/>
  <c r="E56" i="4"/>
  <c r="E56" i="7"/>
  <c r="F56" i="7" s="1"/>
  <c r="E55" i="4"/>
  <c r="E55" i="7"/>
  <c r="E54" i="4"/>
  <c r="E58" i="4" s="1"/>
  <c r="E54" i="7"/>
  <c r="F54" i="7" s="1"/>
  <c r="E53" i="4"/>
  <c r="E53" i="7"/>
  <c r="D51" i="4"/>
  <c r="C51" i="4"/>
  <c r="B51" i="4"/>
  <c r="E50" i="4"/>
  <c r="E50" i="7"/>
  <c r="E49" i="4"/>
  <c r="E49" i="7" s="1"/>
  <c r="F49" i="7" s="1"/>
  <c r="E48" i="4"/>
  <c r="E48" i="7"/>
  <c r="F48" i="7" s="1"/>
  <c r="E47" i="4"/>
  <c r="E47" i="7" s="1"/>
  <c r="F47" i="7" s="1"/>
  <c r="E46" i="4"/>
  <c r="E46" i="7" s="1"/>
  <c r="E87" i="3"/>
  <c r="D87" i="7"/>
  <c r="D89" i="3"/>
  <c r="C89" i="3"/>
  <c r="B89" i="3"/>
  <c r="E73" i="3"/>
  <c r="D73" i="6"/>
  <c r="E72" i="3"/>
  <c r="D72" i="7"/>
  <c r="E71" i="3"/>
  <c r="D71" i="7"/>
  <c r="D71" i="6"/>
  <c r="E70" i="3"/>
  <c r="D70" i="6"/>
  <c r="E69" i="3"/>
  <c r="D69" i="6"/>
  <c r="E68" i="3"/>
  <c r="E75" i="3"/>
  <c r="D51" i="3"/>
  <c r="C51" i="3"/>
  <c r="B51" i="3"/>
  <c r="E50" i="3"/>
  <c r="D50" i="6"/>
  <c r="E49" i="3"/>
  <c r="D49" i="6"/>
  <c r="E48" i="3"/>
  <c r="D48" i="7"/>
  <c r="E47" i="3"/>
  <c r="E46" i="3"/>
  <c r="D46" i="7"/>
  <c r="E35" i="3"/>
  <c r="D35" i="3"/>
  <c r="C35" i="3"/>
  <c r="E34" i="3"/>
  <c r="D34" i="3"/>
  <c r="C34" i="3"/>
  <c r="E31" i="6"/>
  <c r="E30" i="6"/>
  <c r="E23" i="3"/>
  <c r="D23" i="3"/>
  <c r="C23" i="3"/>
  <c r="E22" i="3"/>
  <c r="D22" i="3"/>
  <c r="C22" i="3"/>
  <c r="E17" i="6"/>
  <c r="E16" i="6"/>
  <c r="E87" i="2"/>
  <c r="C87" i="7"/>
  <c r="D89" i="2"/>
  <c r="C89" i="2"/>
  <c r="B89" i="2"/>
  <c r="E73" i="2"/>
  <c r="C73" i="7"/>
  <c r="C73" i="5"/>
  <c r="E72" i="2"/>
  <c r="C72" i="5"/>
  <c r="E71" i="2"/>
  <c r="C71" i="5"/>
  <c r="E70" i="2"/>
  <c r="C70" i="5"/>
  <c r="E69" i="2"/>
  <c r="C69" i="7"/>
  <c r="C69" i="6"/>
  <c r="E68" i="2"/>
  <c r="D51" i="2"/>
  <c r="C51" i="2"/>
  <c r="B51" i="2"/>
  <c r="E35" i="2"/>
  <c r="D35" i="2"/>
  <c r="C35" i="2"/>
  <c r="E23" i="2"/>
  <c r="D23" i="2"/>
  <c r="C23" i="2"/>
  <c r="E22" i="2"/>
  <c r="D22" i="2"/>
  <c r="C22" i="2"/>
  <c r="B88" i="1"/>
  <c r="B87" i="5"/>
  <c r="E73" i="1"/>
  <c r="B73" i="5"/>
  <c r="E72" i="1"/>
  <c r="B72" i="6"/>
  <c r="E71" i="1"/>
  <c r="B71" i="5"/>
  <c r="E70" i="1"/>
  <c r="B70" i="6"/>
  <c r="E69" i="1"/>
  <c r="B69" i="5"/>
  <c r="E68" i="1"/>
  <c r="B55" i="6"/>
  <c r="B53" i="7"/>
  <c r="D51" i="1"/>
  <c r="C51" i="1"/>
  <c r="B51" i="1"/>
  <c r="B47" i="6"/>
  <c r="E35" i="1"/>
  <c r="D35" i="1"/>
  <c r="C35" i="1"/>
  <c r="E34" i="1"/>
  <c r="D34" i="1"/>
  <c r="C34" i="1"/>
  <c r="E23" i="1"/>
  <c r="D23" i="1"/>
  <c r="E22" i="1"/>
  <c r="D22" i="1"/>
  <c r="C22" i="1"/>
  <c r="C21" i="6"/>
  <c r="D73" i="7"/>
  <c r="B49" i="7"/>
  <c r="C68" i="7"/>
  <c r="B71" i="7"/>
  <c r="B73" i="7"/>
  <c r="D69" i="7"/>
  <c r="B47" i="7"/>
  <c r="B68" i="7"/>
  <c r="C72" i="7"/>
  <c r="D70" i="7"/>
  <c r="D50" i="7"/>
  <c r="D55" i="7"/>
  <c r="C56" i="7"/>
  <c r="B55" i="7"/>
  <c r="C32" i="6"/>
  <c r="C73" i="6"/>
  <c r="D46" i="6"/>
  <c r="E33" i="6"/>
  <c r="B87" i="6"/>
  <c r="C69" i="5"/>
  <c r="C71" i="6"/>
  <c r="E71" i="6"/>
  <c r="C53" i="6"/>
  <c r="D29" i="6"/>
  <c r="B71" i="6"/>
  <c r="D33" i="6"/>
  <c r="B73" i="6"/>
  <c r="C87" i="5"/>
  <c r="C71" i="7"/>
  <c r="E75" i="2"/>
  <c r="C55" i="7"/>
  <c r="E58" i="2"/>
  <c r="C57" i="7"/>
  <c r="C48" i="7"/>
  <c r="C48" i="6"/>
  <c r="C50" i="6"/>
  <c r="D30" i="5"/>
  <c r="E30" i="5"/>
  <c r="D30" i="6"/>
  <c r="D15" i="6"/>
  <c r="D20" i="6"/>
  <c r="D15" i="7"/>
  <c r="G15" i="7"/>
  <c r="B72" i="5"/>
  <c r="B69" i="6"/>
  <c r="E75" i="1"/>
  <c r="B70" i="7"/>
  <c r="B69" i="7"/>
  <c r="B57" i="5"/>
  <c r="D57" i="5"/>
  <c r="B50" i="7"/>
  <c r="C31" i="6"/>
  <c r="C35" i="6"/>
  <c r="C26" i="7"/>
  <c r="C31" i="7"/>
  <c r="C27" i="7"/>
  <c r="C35" i="7"/>
  <c r="C16" i="6"/>
  <c r="F16" i="6"/>
  <c r="C16" i="5"/>
  <c r="C15" i="6"/>
  <c r="C15" i="5"/>
  <c r="E15" i="5"/>
  <c r="C14" i="5"/>
  <c r="C22" i="5"/>
  <c r="C14" i="7"/>
  <c r="E75" i="4"/>
  <c r="D87" i="6"/>
  <c r="D68" i="7"/>
  <c r="D75" i="7"/>
  <c r="D72" i="6"/>
  <c r="E51" i="3"/>
  <c r="D48" i="6"/>
  <c r="F35" i="3"/>
  <c r="E26" i="6"/>
  <c r="E20" i="7"/>
  <c r="C87" i="6"/>
  <c r="E87" i="6"/>
  <c r="C75" i="7"/>
  <c r="D69" i="5"/>
  <c r="C70" i="6"/>
  <c r="C70" i="7"/>
  <c r="C72" i="6"/>
  <c r="C68" i="6"/>
  <c r="C68" i="5"/>
  <c r="C75" i="5"/>
  <c r="C55" i="5"/>
  <c r="C50" i="7"/>
  <c r="F50" i="7"/>
  <c r="C46" i="6"/>
  <c r="D32" i="6"/>
  <c r="D28" i="5"/>
  <c r="D26" i="7"/>
  <c r="D31" i="5"/>
  <c r="E31" i="5"/>
  <c r="D29" i="5"/>
  <c r="D28" i="6"/>
  <c r="D32" i="5"/>
  <c r="D34" i="5"/>
  <c r="F22" i="2"/>
  <c r="D19" i="6"/>
  <c r="D16" i="5"/>
  <c r="E16" i="5"/>
  <c r="D19" i="5"/>
  <c r="D18" i="6"/>
  <c r="D22" i="6"/>
  <c r="D18" i="7"/>
  <c r="B86" i="7"/>
  <c r="F86" i="7"/>
  <c r="B72" i="7"/>
  <c r="B75" i="7"/>
  <c r="B68" i="5"/>
  <c r="B70" i="5"/>
  <c r="D70" i="5"/>
  <c r="B68" i="6"/>
  <c r="B75" i="6"/>
  <c r="B54" i="6"/>
  <c r="B54" i="7"/>
  <c r="B48" i="6"/>
  <c r="B46" i="6"/>
  <c r="E46" i="6"/>
  <c r="B48" i="7"/>
  <c r="D48" i="5"/>
  <c r="E51" i="1"/>
  <c r="B50" i="6"/>
  <c r="E50" i="6"/>
  <c r="B46" i="7"/>
  <c r="C27" i="6"/>
  <c r="C19" i="5"/>
  <c r="C19" i="6"/>
  <c r="C20" i="7"/>
  <c r="F22" i="1"/>
  <c r="E89" i="3"/>
  <c r="D68" i="6"/>
  <c r="D75" i="6"/>
  <c r="D54" i="7"/>
  <c r="D47" i="7"/>
  <c r="D49" i="7"/>
  <c r="D47" i="6"/>
  <c r="D51" i="6"/>
  <c r="E27" i="6"/>
  <c r="E29" i="6"/>
  <c r="E35" i="6"/>
  <c r="E34" i="7"/>
  <c r="E27" i="7"/>
  <c r="E35" i="7"/>
  <c r="F22" i="3"/>
  <c r="E23" i="7"/>
  <c r="F23" i="3"/>
  <c r="E21" i="6"/>
  <c r="E18" i="7"/>
  <c r="E14" i="7"/>
  <c r="E89" i="2"/>
  <c r="C89" i="6"/>
  <c r="D56" i="5"/>
  <c r="C54" i="6"/>
  <c r="C56" i="6"/>
  <c r="C58" i="5"/>
  <c r="C58" i="7"/>
  <c r="C54" i="7"/>
  <c r="E51" i="2"/>
  <c r="C49" i="5"/>
  <c r="D49" i="5"/>
  <c r="C47" i="5"/>
  <c r="D50" i="5"/>
  <c r="G30" i="7"/>
  <c r="D33" i="7"/>
  <c r="D20" i="7"/>
  <c r="D16" i="7"/>
  <c r="D21" i="6"/>
  <c r="E14" i="5"/>
  <c r="D21" i="5"/>
  <c r="E21" i="5"/>
  <c r="D72" i="5"/>
  <c r="F71" i="7"/>
  <c r="E89" i="1"/>
  <c r="B89" i="6"/>
  <c r="E73" i="6"/>
  <c r="F55" i="7"/>
  <c r="D55" i="5"/>
  <c r="B51" i="5"/>
  <c r="D46" i="5"/>
  <c r="B51" i="7"/>
  <c r="C28" i="6"/>
  <c r="F35" i="1"/>
  <c r="C29" i="6"/>
  <c r="F29" i="6"/>
  <c r="C32" i="5"/>
  <c r="E32" i="5"/>
  <c r="F34" i="1"/>
  <c r="C26" i="6"/>
  <c r="C30" i="6"/>
  <c r="F30" i="6"/>
  <c r="C28" i="5"/>
  <c r="E20" i="5"/>
  <c r="C17" i="5"/>
  <c r="F23" i="1"/>
  <c r="C18" i="7"/>
  <c r="G18" i="7"/>
  <c r="C23" i="7"/>
  <c r="C17" i="6"/>
  <c r="C20" i="6"/>
  <c r="F20" i="6"/>
  <c r="C21" i="7"/>
  <c r="F22" i="7"/>
  <c r="D89" i="6"/>
  <c r="D89" i="7"/>
  <c r="E69" i="6"/>
  <c r="D58" i="6"/>
  <c r="E53" i="6"/>
  <c r="D57" i="7"/>
  <c r="E57" i="6"/>
  <c r="E55" i="6"/>
  <c r="E58" i="3"/>
  <c r="D53" i="7"/>
  <c r="E49" i="6"/>
  <c r="E28" i="6"/>
  <c r="E32" i="6"/>
  <c r="F34" i="3"/>
  <c r="G32" i="7"/>
  <c r="E14" i="6"/>
  <c r="E22" i="6"/>
  <c r="E15" i="6"/>
  <c r="E19" i="6"/>
  <c r="D87" i="5"/>
  <c r="D88" i="5"/>
  <c r="E70" i="6"/>
  <c r="D73" i="5"/>
  <c r="D53" i="5"/>
  <c r="C47" i="6"/>
  <c r="C49" i="7"/>
  <c r="E26" i="5"/>
  <c r="D35" i="7"/>
  <c r="F35" i="2"/>
  <c r="G29" i="7"/>
  <c r="D27" i="6"/>
  <c r="D27" i="5"/>
  <c r="D31" i="6"/>
  <c r="D26" i="6"/>
  <c r="F34" i="2"/>
  <c r="E33" i="5"/>
  <c r="F23" i="2"/>
  <c r="D17" i="6"/>
  <c r="F17" i="6"/>
  <c r="G14" i="7"/>
  <c r="D17" i="5"/>
  <c r="E18" i="5"/>
  <c r="B86" i="6"/>
  <c r="E86" i="6"/>
  <c r="E88" i="1"/>
  <c r="B89" i="5"/>
  <c r="D71" i="5"/>
  <c r="B90" i="1"/>
  <c r="C86" i="1"/>
  <c r="C88" i="1"/>
  <c r="C90" i="1"/>
  <c r="D86" i="1"/>
  <c r="D88" i="1"/>
  <c r="D90" i="1"/>
  <c r="D54" i="5"/>
  <c r="B56" i="6"/>
  <c r="E58" i="1"/>
  <c r="B56" i="7"/>
  <c r="B57" i="7"/>
  <c r="F33" i="6"/>
  <c r="C34" i="7"/>
  <c r="C29" i="5"/>
  <c r="F14" i="6"/>
  <c r="C22" i="7"/>
  <c r="C18" i="6"/>
  <c r="C51" i="5"/>
  <c r="D34" i="7"/>
  <c r="F21" i="6"/>
  <c r="D23" i="7"/>
  <c r="D22" i="5"/>
  <c r="E19" i="5"/>
  <c r="B58" i="5"/>
  <c r="E54" i="6"/>
  <c r="B51" i="6"/>
  <c r="F31" i="6"/>
  <c r="F19" i="6"/>
  <c r="C23" i="6"/>
  <c r="C23" i="5"/>
  <c r="E72" i="6"/>
  <c r="F57" i="7"/>
  <c r="E47" i="6"/>
  <c r="E22" i="7"/>
  <c r="C75" i="6"/>
  <c r="D68" i="5"/>
  <c r="D75" i="5"/>
  <c r="E68" i="6"/>
  <c r="E75" i="6"/>
  <c r="F32" i="6"/>
  <c r="F18" i="6"/>
  <c r="F22" i="6"/>
  <c r="D23" i="5"/>
  <c r="D22" i="7"/>
  <c r="B75" i="5"/>
  <c r="E48" i="6"/>
  <c r="C22" i="6"/>
  <c r="E88" i="6"/>
  <c r="D58" i="7"/>
  <c r="F53" i="7"/>
  <c r="D51" i="7"/>
  <c r="C89" i="7"/>
  <c r="C89" i="5"/>
  <c r="D89" i="5"/>
  <c r="D90" i="5"/>
  <c r="E89" i="6"/>
  <c r="C58" i="6"/>
  <c r="C51" i="6"/>
  <c r="D47" i="5"/>
  <c r="D51" i="5"/>
  <c r="E22" i="5"/>
  <c r="B89" i="7"/>
  <c r="E90" i="1"/>
  <c r="B90" i="6"/>
  <c r="D58" i="5"/>
  <c r="B58" i="7"/>
  <c r="C34" i="6"/>
  <c r="C34" i="5"/>
  <c r="E28" i="5"/>
  <c r="E34" i="5"/>
  <c r="E51" i="6"/>
  <c r="E34" i="6"/>
  <c r="F28" i="6"/>
  <c r="E23" i="6"/>
  <c r="F15" i="6"/>
  <c r="C51" i="7"/>
  <c r="F26" i="6"/>
  <c r="D34" i="6"/>
  <c r="F27" i="6"/>
  <c r="D35" i="6"/>
  <c r="D35" i="5"/>
  <c r="E27" i="5"/>
  <c r="E17" i="5"/>
  <c r="D23" i="6"/>
  <c r="B88" i="5"/>
  <c r="B88" i="7"/>
  <c r="B88" i="6"/>
  <c r="E56" i="6"/>
  <c r="B58" i="6"/>
  <c r="E58" i="6"/>
  <c r="C35" i="5"/>
  <c r="E29" i="5"/>
  <c r="E23" i="5"/>
  <c r="F23" i="6"/>
  <c r="B86" i="2"/>
  <c r="E90" i="6"/>
  <c r="B90" i="7"/>
  <c r="B90" i="5"/>
  <c r="F35" i="6"/>
  <c r="F34" i="6"/>
  <c r="E35" i="5"/>
  <c r="E86" i="2"/>
  <c r="B88" i="2"/>
  <c r="B90" i="2"/>
  <c r="C86" i="2"/>
  <c r="C88" i="2"/>
  <c r="C90" i="2"/>
  <c r="D86" i="2"/>
  <c r="D88" i="2"/>
  <c r="D90" i="2"/>
  <c r="C86" i="5"/>
  <c r="C86" i="7"/>
  <c r="C86" i="6"/>
  <c r="E88" i="2"/>
  <c r="C88" i="6"/>
  <c r="C88" i="7"/>
  <c r="E90" i="2"/>
  <c r="C88" i="5"/>
  <c r="B86" i="3"/>
  <c r="C90" i="5"/>
  <c r="C90" i="6"/>
  <c r="C90" i="7"/>
  <c r="E86" i="3"/>
  <c r="B88" i="3"/>
  <c r="B90" i="3"/>
  <c r="C86" i="3"/>
  <c r="C88" i="3"/>
  <c r="C90" i="3"/>
  <c r="D86" i="3"/>
  <c r="D88" i="3"/>
  <c r="D90" i="3"/>
  <c r="D86" i="6"/>
  <c r="D86" i="7"/>
  <c r="E88" i="3"/>
  <c r="D88" i="7"/>
  <c r="E90" i="3"/>
  <c r="D88" i="6"/>
  <c r="B86" i="4"/>
  <c r="D90" i="6"/>
  <c r="D90" i="7"/>
  <c r="B88" i="4"/>
  <c r="E86" i="4"/>
  <c r="E86" i="7"/>
  <c r="E88" i="4"/>
  <c r="E88" i="7"/>
  <c r="F68" i="7" l="1"/>
  <c r="F75" i="7" s="1"/>
  <c r="E75" i="7"/>
  <c r="E89" i="4"/>
  <c r="B90" i="4"/>
  <c r="C86" i="4" s="1"/>
  <c r="C88" i="4" s="1"/>
  <c r="C90" i="4" s="1"/>
  <c r="D86" i="4" s="1"/>
  <c r="D88" i="4" s="1"/>
  <c r="D90" i="4" s="1"/>
  <c r="E58" i="7"/>
  <c r="F58" i="7" s="1"/>
  <c r="E51" i="7"/>
  <c r="F46" i="7"/>
  <c r="F51" i="7" s="1"/>
  <c r="E51" i="4"/>
  <c r="G27" i="7"/>
  <c r="G35" i="7" s="1"/>
  <c r="F35" i="7"/>
  <c r="F34" i="7"/>
  <c r="G26" i="7"/>
  <c r="G34" i="7" s="1"/>
  <c r="F35" i="4"/>
  <c r="G22" i="7"/>
  <c r="G23" i="7"/>
  <c r="F23" i="7"/>
  <c r="E89" i="7" l="1"/>
  <c r="F89" i="7" s="1"/>
  <c r="F90" i="7" s="1"/>
  <c r="E90" i="4"/>
  <c r="E90" i="7" s="1"/>
</calcChain>
</file>

<file path=xl/sharedStrings.xml><?xml version="1.0" encoding="utf-8"?>
<sst xmlns="http://schemas.openxmlformats.org/spreadsheetml/2006/main" count="753" uniqueCount="102">
  <si>
    <t>FODESAF</t>
  </si>
  <si>
    <t>Programa:</t>
  </si>
  <si>
    <t>Bono Familiar para la Vivienda</t>
  </si>
  <si>
    <t>Institución:</t>
  </si>
  <si>
    <t>Banco Hipotecario De La Vivienda</t>
  </si>
  <si>
    <t>Unidad Ejecutora:</t>
  </si>
  <si>
    <t>FOSUVI</t>
  </si>
  <si>
    <t>Período:</t>
  </si>
  <si>
    <t>Cuadro N°1</t>
  </si>
  <si>
    <t>Reporte de beneficios efectivos por el Fondo de Desarrollo Social y Asignaciones Familiares</t>
  </si>
  <si>
    <t>Beneficio</t>
  </si>
  <si>
    <t>Unidad</t>
  </si>
  <si>
    <t>Enero</t>
  </si>
  <si>
    <t>Febrero</t>
  </si>
  <si>
    <t>Marzo</t>
  </si>
  <si>
    <t>I Trimestre</t>
  </si>
  <si>
    <t>Bonos formalizados</t>
  </si>
  <si>
    <t>1. Construcción en Lote Propio (CLP)</t>
  </si>
  <si>
    <t>Familias</t>
  </si>
  <si>
    <t>Personas</t>
  </si>
  <si>
    <t>2. Compra de Lote y Construcción (LYC)</t>
  </si>
  <si>
    <t>3. Compra de Vivienda Existente (CVE) formalizados</t>
  </si>
  <si>
    <t>4. Reparación, Ampliación, mejoras y terminación de vivienda (RAMTE) Formalizados</t>
  </si>
  <si>
    <t>Total bonos formalizados</t>
  </si>
  <si>
    <t>Bonos entregados</t>
  </si>
  <si>
    <t>1. Construcción en Lote Propio (CLP) Entregados</t>
  </si>
  <si>
    <t>2. Compra de Lote y Construcción (LYC) Entregados</t>
  </si>
  <si>
    <t>3. Compra de Vivienda Existente (CVE)  Entregados</t>
  </si>
  <si>
    <t>4. Reparación, Ampliación, mejoras y terminación de vivienda (RAMTE) Entregados</t>
  </si>
  <si>
    <t>Total bonos entregados</t>
  </si>
  <si>
    <r>
      <t>Fuente:</t>
    </r>
    <r>
      <rPr>
        <sz val="11"/>
        <color rgb="FF000000"/>
        <rFont val="Calibri"/>
        <family val="2"/>
        <charset val="1"/>
      </rPr>
      <t xml:space="preserve"> Departamento de Análisis y Control, Dirección FOSUVI, BANHVI.</t>
    </r>
  </si>
  <si>
    <t>Cuadro  N°2</t>
  </si>
  <si>
    <t>Reporte de gastos efectivos por producto financiados por el Fondo de Desarrollo Social y Asignaciones Familiares</t>
  </si>
  <si>
    <t>Unidad: colones</t>
  </si>
  <si>
    <t>1. Construcción en Lote Propio (CLP)</t>
  </si>
  <si>
    <t>2. Compra de Lote y Construcción (LYC)</t>
  </si>
  <si>
    <t>3.  Compra de Vivienda Existente (CVE)</t>
  </si>
  <si>
    <t>4. Reparación, Ampliación, mejoras y terminación de vivienda (RAMTE)</t>
  </si>
  <si>
    <t>5. Gastos generales</t>
  </si>
  <si>
    <t>Total</t>
  </si>
  <si>
    <t>5. Gastos generales (estimados a los bonos entregados)</t>
  </si>
  <si>
    <r>
      <t>Fuente:</t>
    </r>
    <r>
      <rPr>
        <sz val="11"/>
        <color rgb="FF000000"/>
        <rFont val="Calibri"/>
        <family val="2"/>
        <charset val="1"/>
      </rPr>
      <t xml:space="preserve"> Departamento de Análisis y Control, Dirección FOSUVI y Departamento Financiero Contable, Dirección Administrativa, BANHVI.</t>
    </r>
  </si>
  <si>
    <t>Cuadro  N°3</t>
  </si>
  <si>
    <t>Reporte de gastos efectivos por rubro financiados por el Fondo de Desarrollo Social y Asignaciones Familiares</t>
  </si>
  <si>
    <t>Rubro por objeto de gasto</t>
  </si>
  <si>
    <t>Según Bonos formalizados</t>
  </si>
  <si>
    <t>1. Remuneraciones</t>
  </si>
  <si>
    <t>2. Servicios</t>
  </si>
  <si>
    <t>3. Materiales y Suministros</t>
  </si>
  <si>
    <t>4. Transferencias Corrientes</t>
  </si>
  <si>
    <t>1/ Por medio de las Entidades autorizadas, incluye desembolso de proyectos de Vivienda tramitados al amparo del art, 59 de la Ley del SFNV.</t>
  </si>
  <si>
    <t>Cuadro  N°4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</si>
  <si>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</si>
  <si>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Times New Roman"/>
        <family val="1"/>
        <charset val="1"/>
      </rPr>
      <t xml:space="preserve">t-1) </t>
    </r>
  </si>
  <si>
    <t>2. Ingresos efectivos recibidos</t>
  </si>
  <si>
    <t>3. Recursos disponibles (1+2)</t>
  </si>
  <si>
    <t>4. Egresos efectivos pagados</t>
  </si>
  <si>
    <t>5. Saldo en caja final   (3-4)</t>
  </si>
  <si>
    <r>
      <t xml:space="preserve">Fuente: </t>
    </r>
    <r>
      <rPr>
        <sz val="11"/>
        <color rgb="FF000000"/>
        <rFont val="Calibri"/>
        <family val="2"/>
        <charset val="1"/>
      </rPr>
      <t>Departamento de Análisis y Control, Dirección FOSUVI y Departamento Financiero Contable, Dirección Administrativa, BANHVI.</t>
    </r>
  </si>
  <si>
    <t>Abril</t>
  </si>
  <si>
    <t>Mayo</t>
  </si>
  <si>
    <t>Junio</t>
  </si>
  <si>
    <t>II Trimestre</t>
  </si>
  <si>
    <t>Institución:</t>
  </si>
  <si>
    <t>BANCO HIPOTECARIO DE LA VIVIENDA</t>
  </si>
  <si>
    <t>Cuadro 1</t>
  </si>
  <si>
    <t>Julio</t>
  </si>
  <si>
    <t>Agosto</t>
  </si>
  <si>
    <t>Septiembre</t>
  </si>
  <si>
    <t>III Trimestre</t>
  </si>
  <si>
    <t>Fuente: Departamento de Análisis y Control, Dirección FOSUVI, BANHVI.</t>
  </si>
  <si>
    <t>Cuadro 2</t>
  </si>
  <si>
    <t>Unidad: Colones</t>
  </si>
  <si>
    <t>Cuadro 3</t>
  </si>
  <si>
    <t>Cuadro 4</t>
  </si>
  <si>
    <t>1. Saldo en caja inicial  (5 t-1)</t>
  </si>
  <si>
    <t>Fuente: Departamento de Análisis y Control, Dirección FOSUVI y Departamento Financiero Contable, Dirección Administrativa, BANHVI.</t>
  </si>
  <si>
    <t>Octubre</t>
  </si>
  <si>
    <t>Noviembre</t>
  </si>
  <si>
    <t>Diciembre</t>
  </si>
  <si>
    <t>IV Trimestre</t>
  </si>
  <si>
    <t/>
  </si>
  <si>
    <r>
      <t>Fuente</t>
    </r>
    <r>
      <rPr>
        <sz val="11"/>
        <color rgb="FF000000"/>
        <rFont val="Calibri"/>
        <family val="2"/>
        <charset val="1"/>
      </rPr>
      <t>: Departamento de Análisis y Control, Dirección FOSUVI y Departamento Financiero Contable, Dirección Administrativa, BANHVI.</t>
    </r>
  </si>
  <si>
    <t>I Semestre</t>
  </si>
  <si>
    <t>Acumulado</t>
  </si>
  <si>
    <t>Anual</t>
  </si>
  <si>
    <t>Colones</t>
  </si>
  <si>
    <t>|</t>
  </si>
  <si>
    <t>5. Bienes duraderos</t>
  </si>
  <si>
    <t>6. Transferencias Corrientes a Instituciones Financieras (costo operativo)</t>
  </si>
  <si>
    <t>7. Transferencias de Capital¹</t>
  </si>
  <si>
    <t>Fecha de actualización: 28/03/2016</t>
  </si>
  <si>
    <t>Primer Trimestre 2016</t>
  </si>
  <si>
    <t>Segundo Trimestre 2016</t>
  </si>
  <si>
    <t>Tercer Trimestre 2016</t>
  </si>
  <si>
    <t>Cuarto Trimestre 2016</t>
  </si>
  <si>
    <t>Primer Semestre 2016</t>
  </si>
  <si>
    <t>Tercer trimestre acumulado 2016</t>
  </si>
  <si>
    <t>Saldo en caja inicial se registra como Superávit Específico y corresponde en su totalidad a recursos comprometidos en el 2015 por ser desembolsados en el 2016.</t>
  </si>
  <si>
    <t>Fecha de actualización: 24/08/2016</t>
  </si>
  <si>
    <t>Fecha de actualización: 22/11/2016</t>
  </si>
  <si>
    <t>Fecha de actualización: 02/02/2017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</si>
</sst>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_(* #,##0_);_(* \(#,##0\);_(* \-??_);_(@_)"/>
    <numFmt numFmtId="166" formatCode="_(* #,##0.000_);_(* \(#,##0.000\);_(* &quot;-&quot;??_);_(@_)"/>
  </numFmts>
  <fonts count="1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sz val="11"/>
      <color rgb="FFFF0000"/>
      <name val="Calibri"/>
      <family val="2"/>
    </font>
    <font>
      <sz val="11"/>
      <color rgb="FFFFC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/>
    <xf numFmtId="9" fontId="8" fillId="0" borderId="0"/>
  </cellStyleXfs>
  <cellXfs count="74">
    <xf numFmtId="0" fontId="0" fillId="0" borderId="0" xfId="0"/>
    <xf numFmtId="165" fontId="1" fillId="0" borderId="0" xfId="1" applyNumberFormat="1" applyFont="1" applyBorder="1" applyAlignment="1" applyProtection="1">
      <alignment horizontal="center"/>
    </xf>
    <xf numFmtId="165" fontId="1" fillId="0" borderId="0" xfId="1" applyNumberFormat="1" applyFont="1" applyBorder="1" applyAlignment="1" applyProtection="1">
      <alignment horizontal="right"/>
    </xf>
    <xf numFmtId="165" fontId="1" fillId="0" borderId="0" xfId="1" applyNumberFormat="1" applyFont="1" applyBorder="1" applyAlignment="1" applyProtection="1"/>
    <xf numFmtId="165" fontId="1" fillId="0" borderId="0" xfId="1" applyNumberFormat="1" applyFont="1" applyBorder="1" applyAlignment="1" applyProtection="1">
      <alignment horizontal="left"/>
    </xf>
    <xf numFmtId="165" fontId="0" fillId="0" borderId="0" xfId="1" applyNumberFormat="1" applyFont="1" applyBorder="1" applyAlignment="1" applyProtection="1">
      <alignment horizontal="right"/>
    </xf>
    <xf numFmtId="165" fontId="0" fillId="0" borderId="0" xfId="1" applyNumberFormat="1" applyFont="1" applyBorder="1" applyAlignment="1" applyProtection="1">
      <alignment horizont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5" fontId="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horizontal="center" vertical="center" wrapText="1"/>
    </xf>
    <xf numFmtId="165" fontId="0" fillId="0" borderId="0" xfId="1" applyNumberFormat="1" applyFont="1" applyBorder="1" applyAlignment="1" applyProtection="1"/>
    <xf numFmtId="165" fontId="2" fillId="0" borderId="0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horizontal="left"/>
    </xf>
    <xf numFmtId="165" fontId="0" fillId="0" borderId="2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horizontal="left" wrapText="1"/>
    </xf>
    <xf numFmtId="165" fontId="1" fillId="0" borderId="0" xfId="1" applyNumberFormat="1" applyFont="1" applyBorder="1" applyAlignment="1" applyProtection="1">
      <alignment horizontal="left" wrapText="1" indent="4"/>
    </xf>
    <xf numFmtId="165" fontId="0" fillId="0" borderId="3" xfId="1" applyNumberFormat="1" applyFont="1" applyBorder="1" applyAlignment="1" applyProtection="1"/>
    <xf numFmtId="165" fontId="3" fillId="0" borderId="0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wrapText="1"/>
    </xf>
    <xf numFmtId="165" fontId="1" fillId="0" borderId="5" xfId="1" applyNumberFormat="1" applyFont="1" applyBorder="1" applyAlignment="1" applyProtection="1">
      <alignment horizontal="left"/>
    </xf>
    <xf numFmtId="0" fontId="0" fillId="0" borderId="0" xfId="0" applyBorder="1"/>
    <xf numFmtId="165" fontId="0" fillId="0" borderId="6" xfId="1" applyNumberFormat="1" applyFont="1" applyBorder="1" applyAlignment="1" applyProtection="1"/>
    <xf numFmtId="165" fontId="4" fillId="0" borderId="0" xfId="1" applyNumberFormat="1" applyFont="1" applyBorder="1" applyAlignment="1" applyProtection="1"/>
    <xf numFmtId="165" fontId="2" fillId="0" borderId="2" xfId="1" applyNumberFormat="1" applyFont="1" applyBorder="1" applyAlignment="1" applyProtection="1"/>
    <xf numFmtId="165" fontId="4" fillId="0" borderId="0" xfId="1" applyNumberFormat="1" applyFont="1" applyBorder="1" applyAlignment="1" applyProtection="1">
      <alignment vertical="center"/>
    </xf>
    <xf numFmtId="165" fontId="5" fillId="0" borderId="0" xfId="1" applyNumberFormat="1" applyFont="1" applyBorder="1" applyAlignment="1" applyProtection="1"/>
    <xf numFmtId="165" fontId="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vertical="center"/>
    </xf>
    <xf numFmtId="165" fontId="2" fillId="0" borderId="0" xfId="1" applyNumberFormat="1" applyFont="1" applyBorder="1" applyAlignment="1" applyProtection="1">
      <alignment vertical="center"/>
    </xf>
    <xf numFmtId="165" fontId="5" fillId="0" borderId="0" xfId="1" applyNumberFormat="1" applyFont="1" applyBorder="1" applyAlignment="1" applyProtection="1">
      <alignment horizontal="left"/>
    </xf>
    <xf numFmtId="165" fontId="4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/>
    <xf numFmtId="165" fontId="7" fillId="0" borderId="0" xfId="1" applyNumberFormat="1" applyFont="1" applyBorder="1" applyAlignment="1" applyProtection="1">
      <alignment vertical="center"/>
    </xf>
    <xf numFmtId="165" fontId="2" fillId="0" borderId="2" xfId="1" applyNumberFormat="1" applyFont="1" applyBorder="1" applyAlignment="1" applyProtection="1">
      <alignment vertical="center"/>
    </xf>
    <xf numFmtId="165" fontId="0" fillId="0" borderId="7" xfId="1" applyNumberFormat="1" applyFont="1" applyBorder="1" applyAlignment="1" applyProtection="1"/>
    <xf numFmtId="0" fontId="1" fillId="0" borderId="5" xfId="0" applyFont="1" applyBorder="1" applyAlignment="1">
      <alignment horizontal="left"/>
    </xf>
    <xf numFmtId="1" fontId="1" fillId="0" borderId="0" xfId="1" applyNumberFormat="1" applyFont="1" applyBorder="1" applyAlignment="1" applyProtection="1">
      <alignment horizontal="left"/>
    </xf>
    <xf numFmtId="165" fontId="0" fillId="0" borderId="8" xfId="1" applyNumberFormat="1" applyFont="1" applyBorder="1" applyAlignment="1" applyProtection="1">
      <alignment horizontal="left" wrapText="1"/>
    </xf>
    <xf numFmtId="165" fontId="0" fillId="0" borderId="8" xfId="1" applyNumberFormat="1" applyFont="1" applyBorder="1" applyAlignment="1" applyProtection="1"/>
    <xf numFmtId="165" fontId="2" fillId="0" borderId="8" xfId="1" applyNumberFormat="1" applyFont="1" applyBorder="1" applyAlignment="1" applyProtection="1"/>
    <xf numFmtId="165" fontId="2" fillId="0" borderId="8" xfId="1" applyNumberFormat="1" applyFont="1" applyBorder="1" applyAlignment="1" applyProtection="1">
      <alignment vertical="center"/>
    </xf>
    <xf numFmtId="165" fontId="4" fillId="0" borderId="8" xfId="1" applyNumberFormat="1" applyFont="1" applyBorder="1" applyAlignment="1" applyProtection="1"/>
    <xf numFmtId="165" fontId="0" fillId="0" borderId="1" xfId="1" applyNumberFormat="1" applyFont="1" applyBorder="1" applyAlignment="1" applyProtection="1"/>
    <xf numFmtId="165" fontId="0" fillId="0" borderId="1" xfId="1" applyNumberFormat="1" applyFont="1" applyFill="1" applyBorder="1" applyAlignment="1" applyProtection="1"/>
    <xf numFmtId="166" fontId="9" fillId="0" borderId="0" xfId="1" applyNumberFormat="1" applyFont="1" applyBorder="1" applyAlignment="1">
      <alignment horizontal="left"/>
    </xf>
    <xf numFmtId="166" fontId="9" fillId="0" borderId="0" xfId="1" applyNumberFormat="1" applyFont="1"/>
    <xf numFmtId="165" fontId="10" fillId="0" borderId="0" xfId="1" applyNumberFormat="1" applyFont="1" applyBorder="1" applyAlignment="1" applyProtection="1"/>
    <xf numFmtId="165" fontId="11" fillId="0" borderId="0" xfId="1" applyNumberFormat="1" applyFont="1" applyBorder="1" applyAlignment="1" applyProtection="1"/>
    <xf numFmtId="165" fontId="10" fillId="0" borderId="0" xfId="1" applyNumberFormat="1" applyFont="1" applyBorder="1" applyAlignment="1" applyProtection="1">
      <alignment horizontal="left" wrapText="1" indent="4"/>
    </xf>
    <xf numFmtId="165" fontId="10" fillId="0" borderId="0" xfId="1" applyNumberFormat="1" applyFont="1" applyBorder="1" applyAlignment="1" applyProtection="1">
      <alignment horizontal="left" wrapText="1"/>
    </xf>
    <xf numFmtId="165" fontId="0" fillId="0" borderId="9" xfId="1" applyNumberFormat="1" applyFont="1" applyBorder="1" applyAlignment="1" applyProtection="1"/>
    <xf numFmtId="165" fontId="2" fillId="0" borderId="9" xfId="1" applyNumberFormat="1" applyFont="1" applyBorder="1" applyAlignment="1" applyProtection="1"/>
    <xf numFmtId="164" fontId="8" fillId="0" borderId="0" xfId="1"/>
    <xf numFmtId="165" fontId="8" fillId="0" borderId="0" xfId="1" applyNumberFormat="1"/>
    <xf numFmtId="165" fontId="1" fillId="0" borderId="0" xfId="1" applyNumberFormat="1" applyFont="1" applyBorder="1" applyAlignment="1" applyProtection="1">
      <alignment horizontal="center"/>
    </xf>
    <xf numFmtId="165" fontId="1" fillId="0" borderId="0" xfId="1" applyNumberFormat="1" applyFont="1" applyBorder="1" applyAlignment="1" applyProtection="1">
      <alignment horizontal="left"/>
    </xf>
    <xf numFmtId="165" fontId="0" fillId="0" borderId="0" xfId="0" applyNumberFormat="1"/>
    <xf numFmtId="4" fontId="12" fillId="0" borderId="0" xfId="0" applyNumberFormat="1" applyFont="1" applyFill="1" applyBorder="1" applyAlignment="1">
      <alignment vertical="center"/>
    </xf>
    <xf numFmtId="165" fontId="14" fillId="0" borderId="0" xfId="1" applyNumberFormat="1" applyFont="1" applyBorder="1" applyAlignment="1" applyProtection="1"/>
    <xf numFmtId="165" fontId="15" fillId="0" borderId="0" xfId="1" applyNumberFormat="1" applyFont="1" applyBorder="1" applyAlignment="1" applyProtection="1"/>
    <xf numFmtId="165" fontId="2" fillId="0" borderId="1" xfId="1" applyNumberFormat="1" applyFont="1" applyBorder="1" applyAlignment="1" applyProtection="1"/>
    <xf numFmtId="165" fontId="2" fillId="0" borderId="3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horizontal="left"/>
    </xf>
    <xf numFmtId="165" fontId="0" fillId="0" borderId="0" xfId="1" applyNumberFormat="1" applyFont="1" applyBorder="1" applyAlignment="1" applyProtection="1">
      <alignment horizontal="center"/>
    </xf>
    <xf numFmtId="4" fontId="12" fillId="0" borderId="1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165" fontId="1" fillId="0" borderId="0" xfId="1" applyNumberFormat="1" applyFont="1" applyFill="1" applyBorder="1" applyAlignment="1" applyProtection="1">
      <alignment horizontal="center"/>
    </xf>
    <xf numFmtId="165" fontId="1" fillId="0" borderId="0" xfId="1" applyNumberFormat="1" applyFont="1" applyBorder="1" applyAlignment="1" applyProtection="1">
      <alignment horizontal="center"/>
    </xf>
    <xf numFmtId="165" fontId="1" fillId="0" borderId="0" xfId="1" applyNumberFormat="1" applyFont="1" applyBorder="1" applyAlignment="1" applyProtection="1">
      <alignment horizontal="left"/>
    </xf>
    <xf numFmtId="165" fontId="1" fillId="0" borderId="4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horizontal="left" wrapText="1"/>
    </xf>
    <xf numFmtId="165" fontId="0" fillId="0" borderId="2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horizontal="left"/>
    </xf>
    <xf numFmtId="165" fontId="0" fillId="0" borderId="0" xfId="1" applyNumberFormat="1" applyFont="1" applyBorder="1" applyAlignment="1" applyProtection="1">
      <alignment horizont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opLeftCell="A19" zoomScale="90" zoomScaleNormal="90" workbookViewId="0">
      <selection activeCell="A14" sqref="A14:XFD15"/>
    </sheetView>
  </sheetViews>
  <sheetFormatPr baseColWidth="10" defaultColWidth="9.140625" defaultRowHeight="15" x14ac:dyDescent="0.25"/>
  <cols>
    <col min="1" max="1" width="67.140625" customWidth="1"/>
    <col min="2" max="2" width="16"/>
    <col min="3" max="3" width="21.28515625" customWidth="1"/>
    <col min="4" max="4" width="19.7109375" customWidth="1"/>
    <col min="5" max="5" width="23.42578125" customWidth="1"/>
    <col min="6" max="6" width="16"/>
    <col min="7" max="7" width="18.85546875" bestFit="1" customWidth="1"/>
    <col min="8" max="1025" width="11.42578125"/>
  </cols>
  <sheetData>
    <row r="1" spans="1:22" x14ac:dyDescent="0.25">
      <c r="A1" s="67" t="s">
        <v>0</v>
      </c>
      <c r="B1" s="67"/>
      <c r="C1" s="67"/>
      <c r="D1" s="67"/>
      <c r="E1" s="67"/>
      <c r="F1" s="67"/>
    </row>
    <row r="2" spans="1:22" x14ac:dyDescent="0.25">
      <c r="A2" s="2" t="s">
        <v>1</v>
      </c>
      <c r="B2" s="3" t="s">
        <v>2</v>
      </c>
      <c r="C2" s="3"/>
      <c r="D2" s="3"/>
      <c r="E2" s="3"/>
      <c r="F2" s="3"/>
    </row>
    <row r="3" spans="1:22" x14ac:dyDescent="0.25">
      <c r="A3" s="2" t="s">
        <v>3</v>
      </c>
      <c r="B3" s="3" t="s">
        <v>4</v>
      </c>
      <c r="C3" s="3"/>
      <c r="D3" s="3"/>
      <c r="E3" s="3"/>
      <c r="F3" s="3"/>
    </row>
    <row r="4" spans="1:22" x14ac:dyDescent="0.25">
      <c r="A4" s="2" t="s">
        <v>5</v>
      </c>
      <c r="B4" s="3" t="s">
        <v>6</v>
      </c>
      <c r="C4" s="3"/>
      <c r="D4" s="3"/>
      <c r="E4" s="3"/>
      <c r="F4" s="3"/>
    </row>
    <row r="5" spans="1:22" x14ac:dyDescent="0.25">
      <c r="A5" s="2" t="s">
        <v>7</v>
      </c>
      <c r="B5" s="55" t="s">
        <v>92</v>
      </c>
      <c r="C5" s="3"/>
      <c r="D5" s="3"/>
      <c r="E5" s="3"/>
      <c r="F5" s="3"/>
    </row>
    <row r="6" spans="1:22" x14ac:dyDescent="0.25">
      <c r="A6" s="5"/>
      <c r="B6" s="6"/>
    </row>
    <row r="7" spans="1:22" x14ac:dyDescent="0.25">
      <c r="A7" s="5"/>
      <c r="B7" s="6"/>
    </row>
    <row r="8" spans="1:22" x14ac:dyDescent="0.25">
      <c r="A8" s="67" t="s">
        <v>8</v>
      </c>
      <c r="B8" s="67"/>
      <c r="C8" s="67"/>
      <c r="D8" s="67"/>
      <c r="E8" s="67"/>
      <c r="F8" s="67"/>
    </row>
    <row r="9" spans="1:22" x14ac:dyDescent="0.25">
      <c r="A9" s="67" t="s">
        <v>9</v>
      </c>
      <c r="B9" s="67"/>
      <c r="C9" s="67"/>
      <c r="D9" s="67"/>
      <c r="E9" s="67"/>
      <c r="F9" s="67"/>
    </row>
    <row r="10" spans="1:22" x14ac:dyDescent="0.25">
      <c r="A10" s="5"/>
      <c r="B10" s="6"/>
    </row>
    <row r="11" spans="1:22" x14ac:dyDescent="0.25">
      <c r="A11" s="7" t="s">
        <v>10</v>
      </c>
      <c r="B11" s="8" t="s">
        <v>11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22" x14ac:dyDescent="0.25">
      <c r="A12" s="9"/>
      <c r="B12" s="1"/>
      <c r="C12" s="1"/>
      <c r="D12" s="1"/>
      <c r="E12" s="1"/>
      <c r="F12" s="1"/>
    </row>
    <row r="13" spans="1:22" x14ac:dyDescent="0.25">
      <c r="A13" s="4" t="s">
        <v>16</v>
      </c>
      <c r="B13" s="1"/>
      <c r="C13" s="1"/>
      <c r="D13" s="1"/>
      <c r="E13" s="1"/>
      <c r="F13" s="1"/>
    </row>
    <row r="14" spans="1:22" s="10" customFormat="1" x14ac:dyDescent="0.25">
      <c r="A14" s="10" t="s">
        <v>17</v>
      </c>
      <c r="B14" s="10" t="s">
        <v>18</v>
      </c>
      <c r="C14" s="11">
        <v>484</v>
      </c>
      <c r="D14" s="11">
        <v>641</v>
      </c>
      <c r="E14" s="11">
        <v>636</v>
      </c>
      <c r="F14" s="10">
        <f t="shared" ref="F14:F21" si="0">SUM(C14:E14)</f>
        <v>1761</v>
      </c>
    </row>
    <row r="15" spans="1:22" x14ac:dyDescent="0.25">
      <c r="A15" s="12"/>
      <c r="B15" s="10" t="s">
        <v>19</v>
      </c>
      <c r="C15" s="11">
        <v>1310</v>
      </c>
      <c r="D15" s="11">
        <v>1767</v>
      </c>
      <c r="E15" s="11">
        <v>1790</v>
      </c>
      <c r="F15" s="10">
        <f t="shared" si="0"/>
        <v>4867</v>
      </c>
    </row>
    <row r="16" spans="1:22" s="13" customFormat="1" x14ac:dyDescent="0.25">
      <c r="A16" s="10" t="s">
        <v>20</v>
      </c>
      <c r="B16" s="10" t="s">
        <v>18</v>
      </c>
      <c r="C16" s="11">
        <v>89</v>
      </c>
      <c r="D16" s="11">
        <v>138</v>
      </c>
      <c r="E16" s="11">
        <v>108</v>
      </c>
      <c r="F16" s="10">
        <f t="shared" si="0"/>
        <v>335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s="10" customFormat="1" x14ac:dyDescent="0.25">
      <c r="A17" s="12"/>
      <c r="B17" s="10" t="s">
        <v>19</v>
      </c>
      <c r="C17" s="11">
        <v>268</v>
      </c>
      <c r="D17" s="11">
        <v>401</v>
      </c>
      <c r="E17" s="11">
        <v>339</v>
      </c>
      <c r="F17" s="10">
        <f t="shared" si="0"/>
        <v>1008</v>
      </c>
    </row>
    <row r="18" spans="1:22" s="13" customFormat="1" x14ac:dyDescent="0.25">
      <c r="A18" s="10" t="s">
        <v>21</v>
      </c>
      <c r="B18" s="10" t="s">
        <v>18</v>
      </c>
      <c r="C18" s="11">
        <v>47</v>
      </c>
      <c r="D18" s="11">
        <v>97</v>
      </c>
      <c r="E18" s="11">
        <v>39</v>
      </c>
      <c r="F18" s="10">
        <f t="shared" si="0"/>
        <v>183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10" customFormat="1" x14ac:dyDescent="0.25">
      <c r="A19" s="12"/>
      <c r="B19" s="10" t="s">
        <v>19</v>
      </c>
      <c r="C19" s="11">
        <v>167</v>
      </c>
      <c r="D19" s="11">
        <v>313</v>
      </c>
      <c r="E19" s="11">
        <v>128</v>
      </c>
      <c r="F19" s="10">
        <f t="shared" si="0"/>
        <v>608</v>
      </c>
    </row>
    <row r="20" spans="1:22" s="13" customFormat="1" ht="15" customHeight="1" x14ac:dyDescent="0.25">
      <c r="A20" s="70" t="s">
        <v>22</v>
      </c>
      <c r="B20" s="10" t="s">
        <v>18</v>
      </c>
      <c r="C20" s="11">
        <v>90</v>
      </c>
      <c r="D20" s="11">
        <v>65</v>
      </c>
      <c r="E20" s="11">
        <v>80</v>
      </c>
      <c r="F20" s="10">
        <f t="shared" si="0"/>
        <v>235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10" customFormat="1" x14ac:dyDescent="0.25">
      <c r="A21" s="70"/>
      <c r="B21" s="10" t="s">
        <v>19</v>
      </c>
      <c r="C21" s="11">
        <v>266</v>
      </c>
      <c r="D21" s="11">
        <v>181</v>
      </c>
      <c r="E21" s="11">
        <v>219</v>
      </c>
      <c r="F21" s="10">
        <f t="shared" si="0"/>
        <v>666</v>
      </c>
    </row>
    <row r="22" spans="1:22" x14ac:dyDescent="0.25">
      <c r="A22" s="15" t="s">
        <v>23</v>
      </c>
      <c r="B22" s="46" t="s">
        <v>18</v>
      </c>
      <c r="C22" s="47">
        <f t="shared" ref="C22:F23" si="1">+C14+C16+C18+C20</f>
        <v>710</v>
      </c>
      <c r="D22" s="47">
        <f t="shared" si="1"/>
        <v>941</v>
      </c>
      <c r="E22" s="47">
        <f t="shared" si="1"/>
        <v>863</v>
      </c>
      <c r="F22" s="47">
        <f t="shared" si="1"/>
        <v>2514</v>
      </c>
    </row>
    <row r="23" spans="1:22" x14ac:dyDescent="0.25">
      <c r="A23" s="14"/>
      <c r="B23" s="46" t="s">
        <v>19</v>
      </c>
      <c r="C23" s="47">
        <f>+C15+C17+C19+C21</f>
        <v>2011</v>
      </c>
      <c r="D23" s="47">
        <f t="shared" si="1"/>
        <v>2662</v>
      </c>
      <c r="E23" s="47">
        <f t="shared" si="1"/>
        <v>2476</v>
      </c>
      <c r="F23" s="47">
        <f t="shared" si="1"/>
        <v>7149</v>
      </c>
    </row>
    <row r="24" spans="1:22" x14ac:dyDescent="0.25">
      <c r="A24" s="14"/>
      <c r="B24" s="10"/>
      <c r="C24" s="11"/>
      <c r="D24" s="11"/>
      <c r="E24" s="11"/>
      <c r="F24" s="10"/>
    </row>
    <row r="25" spans="1:22" x14ac:dyDescent="0.25">
      <c r="A25" s="4" t="s">
        <v>24</v>
      </c>
      <c r="B25" s="10"/>
      <c r="C25" s="11"/>
      <c r="D25" s="11"/>
      <c r="E25" s="11"/>
      <c r="F25" s="10"/>
    </row>
    <row r="26" spans="1:22" s="10" customFormat="1" x14ac:dyDescent="0.25">
      <c r="A26" s="10" t="s">
        <v>25</v>
      </c>
      <c r="B26" s="10" t="s">
        <v>18</v>
      </c>
      <c r="C26" s="11">
        <v>970</v>
      </c>
      <c r="D26" s="11">
        <v>546</v>
      </c>
      <c r="E26" s="11">
        <v>613</v>
      </c>
      <c r="F26" s="10">
        <f t="shared" ref="F26:F33" si="2">SUM(C26:E26)</f>
        <v>2129</v>
      </c>
    </row>
    <row r="27" spans="1:22" s="10" customFormat="1" x14ac:dyDescent="0.25">
      <c r="A27" s="12"/>
      <c r="B27" s="10" t="s">
        <v>19</v>
      </c>
      <c r="C27" s="11">
        <v>2727</v>
      </c>
      <c r="D27" s="11">
        <v>1483</v>
      </c>
      <c r="E27" s="11">
        <v>1711</v>
      </c>
      <c r="F27" s="10">
        <f t="shared" si="2"/>
        <v>5921</v>
      </c>
    </row>
    <row r="28" spans="1:22" s="16" customFormat="1" x14ac:dyDescent="0.25">
      <c r="A28" s="10" t="s">
        <v>26</v>
      </c>
      <c r="B28" s="10" t="s">
        <v>18</v>
      </c>
      <c r="C28" s="11">
        <v>221</v>
      </c>
      <c r="D28" s="11">
        <v>80</v>
      </c>
      <c r="E28" s="11">
        <v>94</v>
      </c>
      <c r="F28" s="10">
        <f t="shared" si="2"/>
        <v>395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10" customFormat="1" x14ac:dyDescent="0.25">
      <c r="B29" s="10" t="s">
        <v>19</v>
      </c>
      <c r="C29" s="11">
        <v>648</v>
      </c>
      <c r="D29" s="11">
        <v>238</v>
      </c>
      <c r="E29" s="11">
        <v>294</v>
      </c>
      <c r="F29" s="10">
        <f t="shared" si="2"/>
        <v>1180</v>
      </c>
    </row>
    <row r="30" spans="1:22" s="16" customFormat="1" x14ac:dyDescent="0.25">
      <c r="A30" s="10" t="s">
        <v>27</v>
      </c>
      <c r="B30" s="10" t="s">
        <v>18</v>
      </c>
      <c r="C30" s="11">
        <v>196</v>
      </c>
      <c r="D30" s="11">
        <v>88</v>
      </c>
      <c r="E30" s="11">
        <v>78</v>
      </c>
      <c r="F30" s="10">
        <f t="shared" si="2"/>
        <v>362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10" customFormat="1" x14ac:dyDescent="0.25">
      <c r="B31" s="10" t="s">
        <v>19</v>
      </c>
      <c r="C31" s="11">
        <v>646</v>
      </c>
      <c r="D31" s="11">
        <v>289</v>
      </c>
      <c r="E31" s="11">
        <v>255</v>
      </c>
      <c r="F31" s="10">
        <f t="shared" si="2"/>
        <v>1190</v>
      </c>
    </row>
    <row r="32" spans="1:22" s="16" customFormat="1" ht="15" customHeight="1" x14ac:dyDescent="0.25">
      <c r="A32" s="70" t="s">
        <v>28</v>
      </c>
      <c r="B32" s="10" t="s">
        <v>18</v>
      </c>
      <c r="C32" s="11">
        <v>94</v>
      </c>
      <c r="D32" s="11">
        <v>71</v>
      </c>
      <c r="E32" s="11">
        <v>90</v>
      </c>
      <c r="F32" s="10">
        <f t="shared" si="2"/>
        <v>255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10" customFormat="1" x14ac:dyDescent="0.25">
      <c r="A33" s="70"/>
      <c r="B33" s="10" t="s">
        <v>19</v>
      </c>
      <c r="C33" s="11">
        <v>247</v>
      </c>
      <c r="D33" s="11">
        <v>197</v>
      </c>
      <c r="E33" s="11">
        <v>258</v>
      </c>
      <c r="F33" s="10">
        <f t="shared" si="2"/>
        <v>702</v>
      </c>
    </row>
    <row r="34" spans="1:22" x14ac:dyDescent="0.25">
      <c r="A34" s="15" t="s">
        <v>29</v>
      </c>
      <c r="B34" s="46" t="s">
        <v>18</v>
      </c>
      <c r="C34" s="47">
        <f t="shared" ref="C34:F35" si="3">+C26+C28+C30+C32</f>
        <v>1481</v>
      </c>
      <c r="D34" s="47">
        <f t="shared" si="3"/>
        <v>785</v>
      </c>
      <c r="E34" s="47">
        <f t="shared" si="3"/>
        <v>875</v>
      </c>
      <c r="F34" s="47">
        <f t="shared" si="3"/>
        <v>3141</v>
      </c>
    </row>
    <row r="35" spans="1:22" x14ac:dyDescent="0.25">
      <c r="A35" s="14"/>
      <c r="B35" s="46" t="s">
        <v>19</v>
      </c>
      <c r="C35" s="47">
        <f t="shared" si="3"/>
        <v>4268</v>
      </c>
      <c r="D35" s="47">
        <f t="shared" si="3"/>
        <v>2207</v>
      </c>
      <c r="E35" s="47">
        <f t="shared" si="3"/>
        <v>2518</v>
      </c>
      <c r="F35" s="47">
        <f t="shared" si="3"/>
        <v>8993</v>
      </c>
    </row>
    <row r="36" spans="1:22" ht="15.75" thickBot="1" x14ac:dyDescent="0.3">
      <c r="A36" s="37"/>
      <c r="B36" s="38"/>
      <c r="C36" s="39"/>
      <c r="D36" s="39"/>
      <c r="E36" s="39"/>
      <c r="F36" s="38"/>
    </row>
    <row r="37" spans="1:22" ht="15.75" thickTop="1" x14ac:dyDescent="0.25">
      <c r="A37" s="68" t="s">
        <v>30</v>
      </c>
      <c r="B37" s="68"/>
      <c r="C37" s="68"/>
      <c r="D37" s="68"/>
      <c r="E37" s="68"/>
      <c r="F37" s="68"/>
    </row>
    <row r="38" spans="1:22" s="10" customFormat="1" x14ac:dyDescent="0.25">
      <c r="A38" s="17"/>
    </row>
    <row r="39" spans="1:22" x14ac:dyDescent="0.25"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67" t="s">
        <v>31</v>
      </c>
      <c r="B40" s="67"/>
      <c r="C40" s="67"/>
      <c r="D40" s="67"/>
      <c r="E40" s="67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67" t="s">
        <v>32</v>
      </c>
      <c r="B41" s="67"/>
      <c r="C41" s="67"/>
      <c r="D41" s="67"/>
      <c r="E41" s="67"/>
    </row>
    <row r="42" spans="1:22" x14ac:dyDescent="0.25">
      <c r="A42" s="67" t="s">
        <v>33</v>
      </c>
      <c r="B42" s="67"/>
      <c r="C42" s="67"/>
      <c r="D42" s="67"/>
      <c r="E42" s="67"/>
    </row>
    <row r="43" spans="1:22" x14ac:dyDescent="0.25">
      <c r="B43" s="69"/>
      <c r="C43" s="69"/>
      <c r="D43" s="69"/>
      <c r="E43" s="69"/>
      <c r="F43" s="3"/>
    </row>
    <row r="44" spans="1:22" x14ac:dyDescent="0.25">
      <c r="A44" s="7" t="s">
        <v>10</v>
      </c>
      <c r="B44" s="8" t="s">
        <v>12</v>
      </c>
      <c r="C44" s="8" t="s">
        <v>13</v>
      </c>
      <c r="D44" s="8" t="s">
        <v>14</v>
      </c>
      <c r="E44" s="8" t="s">
        <v>15</v>
      </c>
      <c r="F44" s="3"/>
    </row>
    <row r="45" spans="1:22" x14ac:dyDescent="0.25">
      <c r="A45" s="4" t="s">
        <v>16</v>
      </c>
      <c r="B45" s="10"/>
      <c r="C45" s="10"/>
      <c r="D45" s="10"/>
      <c r="E45" s="10"/>
    </row>
    <row r="46" spans="1:22" x14ac:dyDescent="0.25">
      <c r="A46" s="10" t="s">
        <v>34</v>
      </c>
      <c r="B46" s="11">
        <v>3166061566.9699998</v>
      </c>
      <c r="C46" s="11">
        <v>4193430374.7800002</v>
      </c>
      <c r="D46" s="11">
        <v>4550346688.8199997</v>
      </c>
      <c r="E46" s="10">
        <f>SUM(B46:D46)</f>
        <v>11909838630.57</v>
      </c>
    </row>
    <row r="47" spans="1:22" x14ac:dyDescent="0.25">
      <c r="A47" s="10" t="s">
        <v>35</v>
      </c>
      <c r="B47" s="11">
        <v>792936408.69000006</v>
      </c>
      <c r="C47" s="11">
        <v>1258448166.3</v>
      </c>
      <c r="D47" s="11">
        <v>1250373065.95</v>
      </c>
      <c r="E47" s="10">
        <f>SUM(B47:D47)</f>
        <v>3301757640.9400001</v>
      </c>
    </row>
    <row r="48" spans="1:22" x14ac:dyDescent="0.25">
      <c r="A48" s="10" t="s">
        <v>36</v>
      </c>
      <c r="B48" s="11">
        <v>607649299.80999994</v>
      </c>
      <c r="C48" s="11">
        <v>1321223551.99</v>
      </c>
      <c r="D48" s="11">
        <v>578160395.16999996</v>
      </c>
      <c r="E48" s="10">
        <f>SUM(B48:D48)</f>
        <v>2507033246.9699998</v>
      </c>
    </row>
    <row r="49" spans="1:7" x14ac:dyDescent="0.25">
      <c r="A49" s="18" t="s">
        <v>37</v>
      </c>
      <c r="B49" s="11">
        <v>530217000</v>
      </c>
      <c r="C49" s="11">
        <v>388872534.56999999</v>
      </c>
      <c r="D49" s="11">
        <v>478084000</v>
      </c>
      <c r="E49" s="10">
        <f>SUM(B49:D49)</f>
        <v>1397173534.5699999</v>
      </c>
    </row>
    <row r="50" spans="1:7" x14ac:dyDescent="0.25">
      <c r="A50" s="10" t="s">
        <v>38</v>
      </c>
      <c r="B50" s="11">
        <v>214563485.89113212</v>
      </c>
      <c r="C50" s="11">
        <v>245480103.49118751</v>
      </c>
      <c r="D50" s="11">
        <v>312864766.24407381</v>
      </c>
      <c r="E50" s="10">
        <f>SUM(B50:D50)</f>
        <v>772908355.62639344</v>
      </c>
    </row>
    <row r="51" spans="1:7" ht="15.75" thickBot="1" x14ac:dyDescent="0.3">
      <c r="A51" s="42" t="s">
        <v>39</v>
      </c>
      <c r="B51" s="42">
        <f>SUM(B46:B50)</f>
        <v>5311427761.3611317</v>
      </c>
      <c r="C51" s="42">
        <f>SUM(C46:C50)</f>
        <v>7407454731.1311865</v>
      </c>
      <c r="D51" s="42">
        <f>SUM(D46:D50)</f>
        <v>7169828916.1840734</v>
      </c>
      <c r="E51" s="43">
        <f>SUM(E46:E50)</f>
        <v>19888711408.676392</v>
      </c>
    </row>
    <row r="52" spans="1:7" x14ac:dyDescent="0.25">
      <c r="A52" s="4" t="s">
        <v>24</v>
      </c>
      <c r="B52" s="10"/>
      <c r="C52" s="10"/>
      <c r="D52" s="10"/>
      <c r="E52" s="10"/>
    </row>
    <row r="53" spans="1:7" x14ac:dyDescent="0.25">
      <c r="A53" s="10" t="s">
        <v>34</v>
      </c>
      <c r="B53" s="11">
        <v>6484825960.6199999</v>
      </c>
      <c r="C53" s="11">
        <v>3662416363.1300001</v>
      </c>
      <c r="D53" s="11">
        <v>4132763481.8800001</v>
      </c>
      <c r="E53" s="10">
        <f>SUM(B53:D53)</f>
        <v>14280005805.630001</v>
      </c>
      <c r="G53" s="52"/>
    </row>
    <row r="54" spans="1:7" x14ac:dyDescent="0.25">
      <c r="A54" s="10" t="s">
        <v>35</v>
      </c>
      <c r="B54" s="11">
        <v>3347360447.5</v>
      </c>
      <c r="C54" s="11">
        <v>737799155.77999997</v>
      </c>
      <c r="D54" s="11">
        <v>1098957695.3399999</v>
      </c>
      <c r="E54" s="10">
        <f>SUM(B54:D54)</f>
        <v>5184117298.6199999</v>
      </c>
      <c r="G54" s="52"/>
    </row>
    <row r="55" spans="1:7" x14ac:dyDescent="0.25">
      <c r="A55" s="10" t="s">
        <v>36</v>
      </c>
      <c r="B55" s="11">
        <v>3193150490.48</v>
      </c>
      <c r="C55" s="11">
        <v>1216413124.8099999</v>
      </c>
      <c r="D55" s="11">
        <v>1341257472.1199999</v>
      </c>
      <c r="E55" s="10">
        <f>SUM(B55:D55)</f>
        <v>5750821087.4099998</v>
      </c>
      <c r="G55" s="52"/>
    </row>
    <row r="56" spans="1:7" x14ac:dyDescent="0.25">
      <c r="A56" s="17" t="s">
        <v>37</v>
      </c>
      <c r="B56" s="11">
        <v>548577000</v>
      </c>
      <c r="C56" s="11">
        <v>419420000</v>
      </c>
      <c r="D56" s="11">
        <v>526815000</v>
      </c>
      <c r="E56" s="10">
        <f>SUM(B56:D56)</f>
        <v>1494812000</v>
      </c>
      <c r="G56" s="52"/>
    </row>
    <row r="57" spans="1:7" x14ac:dyDescent="0.25">
      <c r="A57" s="10" t="s">
        <v>40</v>
      </c>
      <c r="B57" s="64">
        <v>447561299.44333333</v>
      </c>
      <c r="C57" s="57">
        <v>204784145.84546462</v>
      </c>
      <c r="D57" s="57">
        <v>317215145.38072371</v>
      </c>
      <c r="E57" s="10">
        <f>SUM(B57:D57)</f>
        <v>969560590.66952169</v>
      </c>
      <c r="G57" s="52"/>
    </row>
    <row r="58" spans="1:7" ht="15.75" thickBot="1" x14ac:dyDescent="0.3">
      <c r="A58" s="38" t="s">
        <v>39</v>
      </c>
      <c r="B58" s="38">
        <f>SUM(B53:B57)</f>
        <v>14021475198.043331</v>
      </c>
      <c r="C58" s="38">
        <f>SUM(C53:C57)</f>
        <v>6240832789.565464</v>
      </c>
      <c r="D58" s="38">
        <f>SUM(D53:D57)</f>
        <v>7417008794.7207241</v>
      </c>
      <c r="E58" s="38">
        <f>SUM(E53:E57)</f>
        <v>27679316782.329521</v>
      </c>
      <c r="G58" s="52"/>
    </row>
    <row r="59" spans="1:7" ht="15.75" thickTop="1" x14ac:dyDescent="0.25">
      <c r="A59" s="68" t="s">
        <v>41</v>
      </c>
      <c r="B59" s="68"/>
      <c r="C59" s="68"/>
      <c r="D59" s="68"/>
      <c r="E59" s="68"/>
      <c r="F59" s="68"/>
    </row>
    <row r="60" spans="1:7" x14ac:dyDescent="0.25">
      <c r="A60" s="12"/>
      <c r="B60" s="12"/>
      <c r="C60" s="12"/>
      <c r="D60" s="12"/>
      <c r="E60" s="12"/>
      <c r="F60" s="12"/>
    </row>
    <row r="62" spans="1:7" x14ac:dyDescent="0.25">
      <c r="A62" s="67" t="s">
        <v>42</v>
      </c>
      <c r="B62" s="67"/>
      <c r="C62" s="67"/>
      <c r="D62" s="67"/>
      <c r="E62" s="67"/>
    </row>
    <row r="63" spans="1:7" x14ac:dyDescent="0.25">
      <c r="A63" s="67" t="s">
        <v>43</v>
      </c>
      <c r="B63" s="67"/>
      <c r="C63" s="67"/>
      <c r="D63" s="67"/>
      <c r="E63" s="67"/>
    </row>
    <row r="64" spans="1:7" x14ac:dyDescent="0.25">
      <c r="A64" s="67" t="s">
        <v>33</v>
      </c>
      <c r="B64" s="67"/>
      <c r="C64" s="67"/>
      <c r="D64" s="67"/>
      <c r="E64" s="67"/>
    </row>
    <row r="66" spans="1:7" x14ac:dyDescent="0.25">
      <c r="A66" s="8" t="s">
        <v>44</v>
      </c>
      <c r="B66" s="8" t="s">
        <v>12</v>
      </c>
      <c r="C66" s="8" t="s">
        <v>13</v>
      </c>
      <c r="D66" s="8" t="s">
        <v>14</v>
      </c>
      <c r="E66" s="8" t="s">
        <v>15</v>
      </c>
    </row>
    <row r="67" spans="1:7" x14ac:dyDescent="0.25">
      <c r="A67" s="19" t="s">
        <v>45</v>
      </c>
    </row>
    <row r="68" spans="1:7" x14ac:dyDescent="0.25">
      <c r="A68" s="10" t="s">
        <v>46</v>
      </c>
      <c r="B68" s="10">
        <v>96356141.259755194</v>
      </c>
      <c r="C68" s="10">
        <v>65826547.604723431</v>
      </c>
      <c r="D68" s="10">
        <v>56975867.586771548</v>
      </c>
      <c r="E68" s="10">
        <f t="shared" ref="E68:E74" si="4">SUM(B68:D68)</f>
        <v>219158556.45125017</v>
      </c>
    </row>
    <row r="69" spans="1:7" x14ac:dyDescent="0.25">
      <c r="A69" s="10" t="s">
        <v>47</v>
      </c>
      <c r="B69" s="10">
        <v>8813146.4976621624</v>
      </c>
      <c r="C69" s="10">
        <v>31348402.779525787</v>
      </c>
      <c r="D69" s="10">
        <v>44414943.388194524</v>
      </c>
      <c r="E69" s="10">
        <f t="shared" si="4"/>
        <v>84576492.665382475</v>
      </c>
      <c r="G69" s="20"/>
    </row>
    <row r="70" spans="1:7" x14ac:dyDescent="0.25">
      <c r="A70" s="10" t="s">
        <v>48</v>
      </c>
      <c r="B70" s="11">
        <v>1974632.2943332472</v>
      </c>
      <c r="C70" s="11">
        <v>4159755.9324698141</v>
      </c>
      <c r="D70" s="11">
        <v>4004135.030726803</v>
      </c>
      <c r="E70" s="10">
        <f t="shared" si="4"/>
        <v>10138523.257529864</v>
      </c>
    </row>
    <row r="71" spans="1:7" x14ac:dyDescent="0.25">
      <c r="A71" s="21" t="s">
        <v>49</v>
      </c>
      <c r="B71" s="11">
        <v>1987597.2012492518</v>
      </c>
      <c r="C71" s="11">
        <v>1490038.8402425547</v>
      </c>
      <c r="D71" s="11">
        <v>40573242.382222891</v>
      </c>
      <c r="E71" s="10">
        <f t="shared" si="4"/>
        <v>44050878.423714697</v>
      </c>
    </row>
    <row r="72" spans="1:7" x14ac:dyDescent="0.25">
      <c r="A72" s="12" t="s">
        <v>88</v>
      </c>
      <c r="B72" s="11">
        <v>3494683.1287322654</v>
      </c>
      <c r="C72" s="11">
        <v>123328.13822594886</v>
      </c>
      <c r="D72" s="11">
        <v>28259497.477358006</v>
      </c>
      <c r="E72" s="10">
        <f t="shared" si="4"/>
        <v>31877508.74431622</v>
      </c>
    </row>
    <row r="73" spans="1:7" x14ac:dyDescent="0.25">
      <c r="A73" s="62" t="s">
        <v>89</v>
      </c>
      <c r="B73" s="11">
        <v>101937285.50940001</v>
      </c>
      <c r="C73" s="11">
        <v>142532030.19600001</v>
      </c>
      <c r="D73" s="11">
        <v>138637080.3788</v>
      </c>
      <c r="E73" s="10">
        <f t="shared" si="4"/>
        <v>383106396.08420002</v>
      </c>
    </row>
    <row r="74" spans="1:7" x14ac:dyDescent="0.25">
      <c r="A74" s="62" t="s">
        <v>90</v>
      </c>
      <c r="B74">
        <v>6423898969.5900002</v>
      </c>
      <c r="C74">
        <v>7706631402.8429985</v>
      </c>
      <c r="D74">
        <v>7458681726.6099997</v>
      </c>
      <c r="E74" s="10">
        <f t="shared" si="4"/>
        <v>21589212099.042999</v>
      </c>
    </row>
    <row r="75" spans="1:7" ht="15.75" thickBot="1" x14ac:dyDescent="0.3">
      <c r="A75" s="38" t="s">
        <v>39</v>
      </c>
      <c r="B75" s="39">
        <f>SUM(B68:B74)</f>
        <v>6638462455.4811325</v>
      </c>
      <c r="C75" s="39">
        <f t="shared" ref="C75:E75" si="5">SUM(C68:C74)</f>
        <v>7952111506.3341856</v>
      </c>
      <c r="D75" s="39">
        <f t="shared" si="5"/>
        <v>7771546492.8540735</v>
      </c>
      <c r="E75" s="39">
        <f t="shared" si="5"/>
        <v>22362120454.669392</v>
      </c>
    </row>
    <row r="76" spans="1:7" ht="15.75" thickTop="1" x14ac:dyDescent="0.25">
      <c r="A76" s="10" t="s">
        <v>50</v>
      </c>
      <c r="B76" s="10"/>
      <c r="C76" s="10"/>
      <c r="D76" s="10"/>
      <c r="E76" s="10"/>
    </row>
    <row r="77" spans="1:7" x14ac:dyDescent="0.25">
      <c r="A77" s="68" t="s">
        <v>41</v>
      </c>
      <c r="B77" s="68"/>
      <c r="C77" s="68"/>
      <c r="D77" s="68"/>
      <c r="E77" s="68"/>
      <c r="F77" s="68"/>
    </row>
    <row r="80" spans="1:7" s="10" customFormat="1" x14ac:dyDescent="0.25">
      <c r="A80" s="66" t="s">
        <v>51</v>
      </c>
      <c r="B80" s="66"/>
      <c r="C80" s="66"/>
      <c r="D80" s="66"/>
      <c r="E80" s="66"/>
    </row>
    <row r="81" spans="1:6" x14ac:dyDescent="0.25">
      <c r="A81" s="67" t="s">
        <v>52</v>
      </c>
      <c r="B81" s="67"/>
      <c r="C81" s="67"/>
      <c r="D81" s="67"/>
      <c r="E81" s="67"/>
    </row>
    <row r="82" spans="1:6" x14ac:dyDescent="0.25">
      <c r="A82" s="67" t="s">
        <v>33</v>
      </c>
      <c r="B82" s="67"/>
      <c r="C82" s="67"/>
      <c r="D82" s="67"/>
      <c r="E82" s="67"/>
    </row>
    <row r="83" spans="1:6" s="10" customFormat="1" x14ac:dyDescent="0.25">
      <c r="A83" s="22"/>
      <c r="B83" s="22"/>
      <c r="C83" s="22"/>
      <c r="D83" s="22"/>
      <c r="E83" s="22"/>
    </row>
    <row r="84" spans="1:6" s="10" customFormat="1" x14ac:dyDescent="0.25">
      <c r="A84" s="8" t="s">
        <v>44</v>
      </c>
      <c r="B84" s="8" t="s">
        <v>12</v>
      </c>
      <c r="C84" s="8" t="s">
        <v>13</v>
      </c>
      <c r="D84" s="8" t="s">
        <v>14</v>
      </c>
      <c r="E84" s="8" t="s">
        <v>15</v>
      </c>
    </row>
    <row r="85" spans="1:6" x14ac:dyDescent="0.25">
      <c r="A85" s="10"/>
      <c r="B85" s="10"/>
      <c r="C85" s="10"/>
      <c r="D85" s="10"/>
      <c r="E85" s="10"/>
    </row>
    <row r="86" spans="1:6" s="18" customFormat="1" x14ac:dyDescent="0.25">
      <c r="A86" s="10" t="s">
        <v>53</v>
      </c>
      <c r="B86" s="11">
        <v>99557343920.959595</v>
      </c>
      <c r="C86" s="10">
        <f>B90</f>
        <v>92991197221.488464</v>
      </c>
      <c r="D86" s="10">
        <f>C90</f>
        <v>93716766423.424286</v>
      </c>
      <c r="E86" s="10">
        <f>B86</f>
        <v>99557343920.959595</v>
      </c>
    </row>
    <row r="87" spans="1:6" s="10" customFormat="1" x14ac:dyDescent="0.25">
      <c r="A87" s="10" t="s">
        <v>54</v>
      </c>
      <c r="B87" s="11">
        <v>72315756.010000005</v>
      </c>
      <c r="C87" s="11">
        <v>8677680708.2700024</v>
      </c>
      <c r="D87" s="11">
        <v>11630361371.949999</v>
      </c>
      <c r="E87" s="11">
        <f>SUM(B87:D87)</f>
        <v>20380357836.230003</v>
      </c>
    </row>
    <row r="88" spans="1:6" s="10" customFormat="1" x14ac:dyDescent="0.25">
      <c r="A88" s="10" t="s">
        <v>55</v>
      </c>
      <c r="B88" s="11">
        <f>B86+B87</f>
        <v>99629659676.969589</v>
      </c>
      <c r="C88" s="11">
        <f>C86+C87</f>
        <v>101668877929.75847</v>
      </c>
      <c r="D88" s="11">
        <f>D86+D87</f>
        <v>105347127795.37428</v>
      </c>
      <c r="E88" s="11">
        <f>E86+E87</f>
        <v>119937701757.18961</v>
      </c>
    </row>
    <row r="89" spans="1:6" s="10" customFormat="1" x14ac:dyDescent="0.25">
      <c r="A89" s="10" t="s">
        <v>56</v>
      </c>
      <c r="B89" s="11">
        <f>B75</f>
        <v>6638462455.4811325</v>
      </c>
      <c r="C89" s="11">
        <f>C75</f>
        <v>7952111506.3341856</v>
      </c>
      <c r="D89" s="11">
        <f>D75</f>
        <v>7771546492.8540735</v>
      </c>
      <c r="E89" s="11">
        <f>SUM(B89:D89)</f>
        <v>22362120454.669392</v>
      </c>
    </row>
    <row r="90" spans="1:6" x14ac:dyDescent="0.25">
      <c r="A90" s="10" t="s">
        <v>57</v>
      </c>
      <c r="B90" s="23">
        <f>+B88-B89</f>
        <v>92991197221.488464</v>
      </c>
      <c r="C90" s="23">
        <f>+C88-C89</f>
        <v>93716766423.424286</v>
      </c>
      <c r="D90" s="23">
        <f>+D88-D89</f>
        <v>97575581302.520203</v>
      </c>
      <c r="E90" s="23">
        <f>+E88-E89</f>
        <v>97575581302.520218</v>
      </c>
    </row>
    <row r="91" spans="1:6" ht="15.75" thickBot="1" x14ac:dyDescent="0.3">
      <c r="A91" s="38"/>
      <c r="B91" s="38"/>
      <c r="C91" s="38"/>
      <c r="D91" s="38"/>
      <c r="E91" s="38"/>
    </row>
    <row r="92" spans="1:6" ht="15.75" thickTop="1" x14ac:dyDescent="0.25">
      <c r="A92" s="68" t="s">
        <v>58</v>
      </c>
      <c r="B92" s="68"/>
      <c r="C92" s="68"/>
      <c r="D92" s="68"/>
      <c r="E92" s="68"/>
      <c r="F92" s="68"/>
    </row>
    <row r="93" spans="1:6" ht="36" customHeight="1" x14ac:dyDescent="0.25">
      <c r="A93" s="65" t="s">
        <v>98</v>
      </c>
      <c r="B93" s="65"/>
      <c r="C93" s="65"/>
      <c r="D93" s="65"/>
      <c r="E93" s="65"/>
      <c r="F93" s="65"/>
    </row>
    <row r="96" spans="1:6" x14ac:dyDescent="0.25">
      <c r="A96" t="s">
        <v>91</v>
      </c>
    </row>
  </sheetData>
  <mergeCells count="20">
    <mergeCell ref="A1:F1"/>
    <mergeCell ref="A8:F8"/>
    <mergeCell ref="A9:F9"/>
    <mergeCell ref="A20:A21"/>
    <mergeCell ref="A32:A33"/>
    <mergeCell ref="A37:F37"/>
    <mergeCell ref="A40:E40"/>
    <mergeCell ref="A41:E41"/>
    <mergeCell ref="A42:E42"/>
    <mergeCell ref="B43:E43"/>
    <mergeCell ref="A59:F59"/>
    <mergeCell ref="A62:E62"/>
    <mergeCell ref="A63:E63"/>
    <mergeCell ref="A64:E64"/>
    <mergeCell ref="A77:F77"/>
    <mergeCell ref="A93:F93"/>
    <mergeCell ref="A80:E80"/>
    <mergeCell ref="A81:E81"/>
    <mergeCell ref="A82:E82"/>
    <mergeCell ref="A92:F92"/>
  </mergeCells>
  <pageMargins left="0.39374999999999999" right="0.29513888888888901" top="0.74791666666666701" bottom="0.74791666666666701" header="0.51180555555555496" footer="0.51180555555555496"/>
  <pageSetup paperSize="9" firstPageNumber="0" orientation="portrait" r:id="rId1"/>
  <rowBreaks count="3" manualBreakCount="3">
    <brk id="39" max="16383" man="1"/>
    <brk id="61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I76" sqref="I76"/>
    </sheetView>
  </sheetViews>
  <sheetFormatPr baseColWidth="10" defaultColWidth="9.140625" defaultRowHeight="15" x14ac:dyDescent="0.25"/>
  <cols>
    <col min="1" max="1" width="51.42578125"/>
    <col min="2" max="5" width="16"/>
    <col min="6" max="6" width="15.7109375"/>
    <col min="7" max="7" width="17.85546875"/>
    <col min="8" max="9" width="16.85546875"/>
    <col min="10" max="1025" width="11.42578125"/>
  </cols>
  <sheetData>
    <row r="1" spans="1:6" x14ac:dyDescent="0.25">
      <c r="A1" s="67" t="s">
        <v>0</v>
      </c>
      <c r="B1" s="67"/>
      <c r="C1" s="67"/>
      <c r="D1" s="67"/>
      <c r="E1" s="67"/>
      <c r="F1" s="67"/>
    </row>
    <row r="2" spans="1:6" x14ac:dyDescent="0.25">
      <c r="A2" s="2" t="s">
        <v>1</v>
      </c>
      <c r="B2" s="3" t="s">
        <v>2</v>
      </c>
      <c r="C2" s="3"/>
      <c r="D2" s="3"/>
      <c r="E2" s="3"/>
      <c r="F2" s="3"/>
    </row>
    <row r="3" spans="1:6" x14ac:dyDescent="0.25">
      <c r="A3" s="2" t="s">
        <v>3</v>
      </c>
      <c r="B3" s="3" t="s">
        <v>4</v>
      </c>
      <c r="C3" s="3"/>
      <c r="D3" s="3"/>
      <c r="E3" s="3"/>
      <c r="F3" s="3"/>
    </row>
    <row r="4" spans="1:6" x14ac:dyDescent="0.25">
      <c r="A4" s="2" t="s">
        <v>5</v>
      </c>
      <c r="B4" s="3" t="s">
        <v>6</v>
      </c>
      <c r="C4" s="3"/>
      <c r="D4" s="3"/>
      <c r="E4" s="3"/>
      <c r="F4" s="3"/>
    </row>
    <row r="5" spans="1:6" x14ac:dyDescent="0.25">
      <c r="A5" s="2" t="s">
        <v>7</v>
      </c>
      <c r="B5" s="55" t="s">
        <v>93</v>
      </c>
      <c r="C5" s="3"/>
      <c r="D5" s="3"/>
      <c r="E5" s="3"/>
      <c r="F5" s="3"/>
    </row>
    <row r="6" spans="1:6" x14ac:dyDescent="0.25">
      <c r="A6" s="2"/>
      <c r="B6" s="4"/>
      <c r="C6" s="3"/>
      <c r="D6" s="3"/>
      <c r="E6" s="3"/>
      <c r="F6" s="3"/>
    </row>
    <row r="8" spans="1:6" x14ac:dyDescent="0.25">
      <c r="A8" s="67" t="s">
        <v>8</v>
      </c>
      <c r="B8" s="67"/>
      <c r="C8" s="67"/>
      <c r="D8" s="67"/>
      <c r="E8" s="67"/>
      <c r="F8" s="67"/>
    </row>
    <row r="9" spans="1:6" x14ac:dyDescent="0.25">
      <c r="A9" s="67" t="s">
        <v>9</v>
      </c>
      <c r="B9" s="67"/>
      <c r="C9" s="67"/>
      <c r="D9" s="67"/>
      <c r="E9" s="67"/>
      <c r="F9" s="67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7" t="s">
        <v>10</v>
      </c>
      <c r="B11" s="8" t="s">
        <v>11</v>
      </c>
      <c r="C11" s="8" t="s">
        <v>59</v>
      </c>
      <c r="D11" s="8" t="s">
        <v>60</v>
      </c>
      <c r="E11" s="8" t="s">
        <v>61</v>
      </c>
      <c r="F11" s="8" t="s">
        <v>62</v>
      </c>
    </row>
    <row r="12" spans="1:6" x14ac:dyDescent="0.25">
      <c r="A12" s="9"/>
      <c r="B12" s="1"/>
      <c r="C12" s="1"/>
      <c r="D12" s="1"/>
      <c r="E12" s="1"/>
      <c r="F12" s="1"/>
    </row>
    <row r="13" spans="1:6" x14ac:dyDescent="0.25">
      <c r="A13" s="4" t="s">
        <v>16</v>
      </c>
      <c r="B13" s="1"/>
      <c r="C13" s="1"/>
      <c r="D13" s="1"/>
      <c r="E13" s="1"/>
      <c r="F13" s="1"/>
    </row>
    <row r="14" spans="1:6" s="10" customFormat="1" x14ac:dyDescent="0.25">
      <c r="A14" s="10" t="s">
        <v>17</v>
      </c>
      <c r="B14" s="10" t="s">
        <v>18</v>
      </c>
      <c r="C14" s="11">
        <v>682</v>
      </c>
      <c r="D14" s="11">
        <v>767</v>
      </c>
      <c r="E14" s="11">
        <v>757</v>
      </c>
      <c r="F14" s="10">
        <f t="shared" ref="F14:F21" si="0">SUM(C14:E14)</f>
        <v>2206</v>
      </c>
    </row>
    <row r="15" spans="1:6" x14ac:dyDescent="0.25">
      <c r="A15" s="12"/>
      <c r="B15" s="10" t="s">
        <v>19</v>
      </c>
      <c r="C15" s="11">
        <v>1818</v>
      </c>
      <c r="D15" s="11">
        <v>2099</v>
      </c>
      <c r="E15" s="11">
        <v>2060</v>
      </c>
      <c r="F15" s="10">
        <f t="shared" si="0"/>
        <v>5977</v>
      </c>
    </row>
    <row r="16" spans="1:6" s="10" customFormat="1" x14ac:dyDescent="0.25">
      <c r="A16" s="10" t="s">
        <v>20</v>
      </c>
      <c r="B16" s="10" t="s">
        <v>18</v>
      </c>
      <c r="C16" s="11">
        <v>97</v>
      </c>
      <c r="D16" s="11">
        <v>100</v>
      </c>
      <c r="E16" s="11">
        <v>124</v>
      </c>
      <c r="F16" s="10">
        <f t="shared" si="0"/>
        <v>321</v>
      </c>
    </row>
    <row r="17" spans="1:13" s="10" customFormat="1" x14ac:dyDescent="0.25">
      <c r="A17" s="12"/>
      <c r="B17" s="10" t="s">
        <v>19</v>
      </c>
      <c r="C17" s="11">
        <v>280</v>
      </c>
      <c r="D17" s="11">
        <v>307</v>
      </c>
      <c r="E17" s="11">
        <v>382</v>
      </c>
      <c r="F17" s="10">
        <f t="shared" si="0"/>
        <v>969</v>
      </c>
    </row>
    <row r="18" spans="1:13" s="10" customFormat="1" x14ac:dyDescent="0.25">
      <c r="A18" s="10" t="s">
        <v>21</v>
      </c>
      <c r="B18" s="10" t="s">
        <v>18</v>
      </c>
      <c r="C18" s="11">
        <v>55</v>
      </c>
      <c r="D18" s="11">
        <v>27</v>
      </c>
      <c r="E18" s="11">
        <v>38</v>
      </c>
      <c r="F18" s="10">
        <f t="shared" si="0"/>
        <v>120</v>
      </c>
      <c r="G18"/>
      <c r="H18"/>
      <c r="I18"/>
      <c r="J18"/>
      <c r="K18"/>
      <c r="L18"/>
      <c r="M18"/>
    </row>
    <row r="19" spans="1:13" s="10" customFormat="1" x14ac:dyDescent="0.25">
      <c r="A19" s="12"/>
      <c r="B19" s="10" t="s">
        <v>19</v>
      </c>
      <c r="C19" s="11">
        <v>174</v>
      </c>
      <c r="D19" s="11">
        <v>99</v>
      </c>
      <c r="E19" s="11">
        <v>132</v>
      </c>
      <c r="F19" s="10">
        <f t="shared" si="0"/>
        <v>405</v>
      </c>
    </row>
    <row r="20" spans="1:13" s="10" customFormat="1" ht="15" customHeight="1" x14ac:dyDescent="0.25">
      <c r="A20" s="70" t="s">
        <v>22</v>
      </c>
      <c r="B20" s="10" t="s">
        <v>18</v>
      </c>
      <c r="C20" s="11">
        <v>50</v>
      </c>
      <c r="D20" s="11">
        <v>100</v>
      </c>
      <c r="E20" s="11">
        <v>81</v>
      </c>
      <c r="F20" s="10">
        <f t="shared" si="0"/>
        <v>231</v>
      </c>
      <c r="G20"/>
      <c r="H20"/>
      <c r="I20"/>
      <c r="J20"/>
      <c r="K20"/>
      <c r="L20"/>
      <c r="M20"/>
    </row>
    <row r="21" spans="1:13" x14ac:dyDescent="0.25">
      <c r="A21" s="70"/>
      <c r="B21" s="10" t="s">
        <v>19</v>
      </c>
      <c r="C21" s="11">
        <v>152</v>
      </c>
      <c r="D21" s="11">
        <v>267</v>
      </c>
      <c r="E21" s="11">
        <v>223</v>
      </c>
      <c r="F21" s="10">
        <f t="shared" si="0"/>
        <v>642</v>
      </c>
      <c r="G21" s="10"/>
      <c r="H21" s="10"/>
      <c r="I21" s="10"/>
      <c r="J21" s="10"/>
      <c r="K21" s="10"/>
      <c r="L21" s="10"/>
      <c r="M21" s="10"/>
    </row>
    <row r="22" spans="1:13" x14ac:dyDescent="0.25">
      <c r="A22" s="15" t="s">
        <v>23</v>
      </c>
      <c r="B22" s="46" t="s">
        <v>18</v>
      </c>
      <c r="C22" s="47">
        <f t="shared" ref="C22:F23" si="1">+C14+C16+C18+C20</f>
        <v>884</v>
      </c>
      <c r="D22" s="47">
        <f t="shared" si="1"/>
        <v>994</v>
      </c>
      <c r="E22" s="47">
        <f t="shared" si="1"/>
        <v>1000</v>
      </c>
      <c r="F22" s="47">
        <f t="shared" si="1"/>
        <v>2878</v>
      </c>
      <c r="G22" s="10"/>
      <c r="H22" s="10"/>
      <c r="I22" s="10"/>
      <c r="J22" s="10"/>
      <c r="K22" s="10"/>
      <c r="L22" s="10"/>
      <c r="M22" s="10"/>
    </row>
    <row r="23" spans="1:13" x14ac:dyDescent="0.25">
      <c r="A23" s="14"/>
      <c r="B23" s="46" t="s">
        <v>19</v>
      </c>
      <c r="C23" s="47">
        <f t="shared" si="1"/>
        <v>2424</v>
      </c>
      <c r="D23" s="47">
        <f t="shared" si="1"/>
        <v>2772</v>
      </c>
      <c r="E23" s="47">
        <f t="shared" si="1"/>
        <v>2797</v>
      </c>
      <c r="F23" s="47">
        <f t="shared" si="1"/>
        <v>7993</v>
      </c>
      <c r="G23" s="10"/>
      <c r="H23" s="10"/>
      <c r="I23" s="10"/>
      <c r="J23" s="10"/>
      <c r="K23" s="10"/>
      <c r="L23" s="10"/>
      <c r="M23" s="10"/>
    </row>
    <row r="24" spans="1:13" x14ac:dyDescent="0.25">
      <c r="A24" s="14"/>
      <c r="C24" s="11"/>
      <c r="D24" s="11"/>
      <c r="E24" s="11"/>
      <c r="G24" s="10"/>
      <c r="H24" s="10"/>
      <c r="I24" s="10"/>
      <c r="J24" s="10"/>
      <c r="K24" s="10"/>
      <c r="L24" s="10"/>
      <c r="M24" s="10"/>
    </row>
    <row r="25" spans="1:13" x14ac:dyDescent="0.25">
      <c r="A25" s="4" t="s">
        <v>24</v>
      </c>
      <c r="C25" s="11"/>
      <c r="D25" s="11"/>
      <c r="E25" s="11"/>
      <c r="G25" s="10"/>
      <c r="H25" s="10"/>
      <c r="I25" s="10"/>
      <c r="J25" s="10"/>
      <c r="K25" s="10"/>
      <c r="L25" s="10"/>
      <c r="M25" s="10"/>
    </row>
    <row r="26" spans="1:13" x14ac:dyDescent="0.25">
      <c r="A26" s="10" t="s">
        <v>25</v>
      </c>
      <c r="B26" s="10" t="s">
        <v>18</v>
      </c>
      <c r="C26" s="11">
        <v>1025</v>
      </c>
      <c r="D26" s="11">
        <v>671</v>
      </c>
      <c r="E26" s="11">
        <v>461</v>
      </c>
      <c r="F26" s="10">
        <f t="shared" ref="F26:F33" si="2">SUM(C26:E26)</f>
        <v>2157</v>
      </c>
    </row>
    <row r="27" spans="1:13" x14ac:dyDescent="0.25">
      <c r="A27" s="12"/>
      <c r="B27" s="10" t="s">
        <v>19</v>
      </c>
      <c r="C27" s="11">
        <v>2844</v>
      </c>
      <c r="D27" s="11">
        <v>1899</v>
      </c>
      <c r="E27" s="11">
        <v>1226</v>
      </c>
      <c r="F27" s="10">
        <f t="shared" si="2"/>
        <v>5969</v>
      </c>
      <c r="G27" s="10"/>
      <c r="H27" s="10"/>
      <c r="I27" s="10"/>
      <c r="J27" s="10"/>
      <c r="K27" s="10"/>
      <c r="L27" s="10"/>
      <c r="M27" s="10"/>
    </row>
    <row r="28" spans="1:13" x14ac:dyDescent="0.25">
      <c r="A28" s="10" t="s">
        <v>26</v>
      </c>
      <c r="B28" s="10" t="s">
        <v>18</v>
      </c>
      <c r="C28" s="11">
        <v>176</v>
      </c>
      <c r="D28" s="11">
        <v>96</v>
      </c>
      <c r="E28" s="11">
        <v>96</v>
      </c>
      <c r="F28" s="10">
        <f t="shared" si="2"/>
        <v>368</v>
      </c>
    </row>
    <row r="29" spans="1:13" x14ac:dyDescent="0.25">
      <c r="B29" s="10" t="s">
        <v>19</v>
      </c>
      <c r="C29" s="11">
        <v>530</v>
      </c>
      <c r="D29" s="11">
        <v>290</v>
      </c>
      <c r="E29" s="11">
        <v>277</v>
      </c>
      <c r="F29" s="10">
        <f t="shared" si="2"/>
        <v>1097</v>
      </c>
      <c r="G29" s="10"/>
      <c r="H29" s="10"/>
      <c r="I29" s="10"/>
      <c r="J29" s="10"/>
      <c r="K29" s="10"/>
      <c r="L29" s="10"/>
      <c r="M29" s="10"/>
    </row>
    <row r="30" spans="1:13" x14ac:dyDescent="0.25">
      <c r="A30" s="10" t="s">
        <v>27</v>
      </c>
      <c r="B30" s="10" t="s">
        <v>18</v>
      </c>
      <c r="C30" s="11">
        <v>72</v>
      </c>
      <c r="D30" s="11">
        <v>19</v>
      </c>
      <c r="E30" s="11">
        <v>10</v>
      </c>
      <c r="F30" s="10">
        <f t="shared" si="2"/>
        <v>101</v>
      </c>
    </row>
    <row r="31" spans="1:13" x14ac:dyDescent="0.25">
      <c r="B31" s="10" t="s">
        <v>19</v>
      </c>
      <c r="C31" s="11">
        <v>246</v>
      </c>
      <c r="D31" s="11">
        <v>60</v>
      </c>
      <c r="E31" s="11">
        <v>28</v>
      </c>
      <c r="F31" s="10">
        <f t="shared" si="2"/>
        <v>334</v>
      </c>
      <c r="G31" s="10"/>
      <c r="H31" s="10"/>
      <c r="I31" s="10"/>
      <c r="J31" s="10"/>
      <c r="K31" s="10"/>
      <c r="L31" s="10"/>
      <c r="M31" s="10"/>
    </row>
    <row r="32" spans="1:13" ht="15" customHeight="1" x14ac:dyDescent="0.25">
      <c r="A32" s="70" t="s">
        <v>28</v>
      </c>
      <c r="B32" s="10" t="s">
        <v>18</v>
      </c>
      <c r="C32" s="11">
        <v>121</v>
      </c>
      <c r="D32" s="11">
        <v>72</v>
      </c>
      <c r="E32" s="11">
        <v>65</v>
      </c>
      <c r="F32" s="10">
        <f t="shared" si="2"/>
        <v>258</v>
      </c>
    </row>
    <row r="33" spans="1:13" s="10" customFormat="1" x14ac:dyDescent="0.25">
      <c r="A33" s="70"/>
      <c r="B33" s="10" t="s">
        <v>19</v>
      </c>
      <c r="C33" s="11">
        <v>341</v>
      </c>
      <c r="D33" s="11">
        <v>198</v>
      </c>
      <c r="E33" s="11">
        <v>189</v>
      </c>
      <c r="F33" s="10">
        <f t="shared" si="2"/>
        <v>728</v>
      </c>
    </row>
    <row r="34" spans="1:13" x14ac:dyDescent="0.25">
      <c r="A34" s="15" t="s">
        <v>29</v>
      </c>
      <c r="B34" s="46" t="s">
        <v>18</v>
      </c>
      <c r="C34" s="47">
        <f t="shared" ref="C34:F35" si="3">+C26+C28+C30+C32</f>
        <v>1394</v>
      </c>
      <c r="D34" s="47">
        <f t="shared" si="3"/>
        <v>858</v>
      </c>
      <c r="E34" s="47">
        <f t="shared" si="3"/>
        <v>632</v>
      </c>
      <c r="F34" s="47">
        <f t="shared" si="3"/>
        <v>2884</v>
      </c>
    </row>
    <row r="35" spans="1:13" x14ac:dyDescent="0.25">
      <c r="A35" s="14"/>
      <c r="B35" s="46" t="s">
        <v>19</v>
      </c>
      <c r="C35" s="47">
        <f t="shared" si="3"/>
        <v>3961</v>
      </c>
      <c r="D35" s="47">
        <f t="shared" si="3"/>
        <v>2447</v>
      </c>
      <c r="E35" s="47">
        <f t="shared" si="3"/>
        <v>1720</v>
      </c>
      <c r="F35" s="47">
        <f t="shared" si="3"/>
        <v>8128</v>
      </c>
    </row>
    <row r="36" spans="1:13" ht="15.75" thickBot="1" x14ac:dyDescent="0.3">
      <c r="A36" s="37"/>
      <c r="B36" s="38"/>
      <c r="C36" s="39"/>
      <c r="D36" s="39"/>
      <c r="E36" s="39"/>
      <c r="F36" s="38"/>
    </row>
    <row r="37" spans="1:13" ht="15.75" thickTop="1" x14ac:dyDescent="0.25">
      <c r="A37" s="68" t="s">
        <v>30</v>
      </c>
      <c r="B37" s="68"/>
      <c r="C37" s="68"/>
      <c r="D37" s="68"/>
      <c r="E37" s="68"/>
      <c r="F37" s="68"/>
    </row>
    <row r="38" spans="1:13" s="10" customFormat="1" x14ac:dyDescent="0.25">
      <c r="A38" s="17"/>
    </row>
    <row r="39" spans="1:13" x14ac:dyDescent="0.25">
      <c r="G39" s="10"/>
      <c r="H39" s="10"/>
      <c r="I39" s="10"/>
      <c r="J39" s="10"/>
      <c r="K39" s="10"/>
      <c r="L39" s="10"/>
      <c r="M39" s="10"/>
    </row>
    <row r="40" spans="1:13" x14ac:dyDescent="0.25">
      <c r="A40" s="67" t="s">
        <v>31</v>
      </c>
      <c r="B40" s="67"/>
      <c r="C40" s="67"/>
      <c r="D40" s="67"/>
      <c r="E40" s="67"/>
      <c r="G40" s="10"/>
      <c r="H40" s="10"/>
      <c r="I40" s="10"/>
      <c r="J40" s="10"/>
      <c r="K40" s="10"/>
      <c r="L40" s="10"/>
      <c r="M40" s="10"/>
    </row>
    <row r="41" spans="1:13" x14ac:dyDescent="0.25">
      <c r="A41" s="67" t="s">
        <v>32</v>
      </c>
      <c r="B41" s="67"/>
      <c r="C41" s="67"/>
      <c r="D41" s="67"/>
      <c r="E41" s="67"/>
    </row>
    <row r="42" spans="1:13" x14ac:dyDescent="0.25">
      <c r="A42" s="67" t="s">
        <v>33</v>
      </c>
      <c r="B42" s="67"/>
      <c r="C42" s="67"/>
      <c r="D42" s="67"/>
      <c r="E42" s="67"/>
    </row>
    <row r="43" spans="1:13" x14ac:dyDescent="0.25">
      <c r="B43" s="69"/>
      <c r="C43" s="69"/>
      <c r="D43" s="69"/>
      <c r="E43" s="69"/>
      <c r="F43" s="3"/>
    </row>
    <row r="44" spans="1:13" x14ac:dyDescent="0.25">
      <c r="A44" s="7" t="s">
        <v>10</v>
      </c>
      <c r="B44" s="8" t="s">
        <v>59</v>
      </c>
      <c r="C44" s="8" t="s">
        <v>60</v>
      </c>
      <c r="D44" s="8" t="s">
        <v>61</v>
      </c>
      <c r="E44" s="8" t="s">
        <v>62</v>
      </c>
      <c r="F44" s="1"/>
    </row>
    <row r="45" spans="1:13" x14ac:dyDescent="0.25">
      <c r="A45" s="4" t="s">
        <v>16</v>
      </c>
      <c r="B45" s="10"/>
      <c r="C45" s="10"/>
      <c r="D45" s="10"/>
      <c r="E45" s="10"/>
      <c r="F45" s="22"/>
    </row>
    <row r="46" spans="1:13" x14ac:dyDescent="0.25">
      <c r="A46" s="10" t="s">
        <v>34</v>
      </c>
      <c r="B46" s="11">
        <v>4556411611.4899998</v>
      </c>
      <c r="C46" s="11">
        <v>5106933880.3000002</v>
      </c>
      <c r="D46" s="11">
        <v>5041693999.96</v>
      </c>
      <c r="E46" s="10">
        <f>SUM(B46:D46)</f>
        <v>14705039491.75</v>
      </c>
      <c r="F46" s="24"/>
    </row>
    <row r="47" spans="1:13" x14ac:dyDescent="0.25">
      <c r="A47" s="10" t="s">
        <v>35</v>
      </c>
      <c r="B47" s="11">
        <v>873884140.11000001</v>
      </c>
      <c r="C47" s="11">
        <v>961035695.05999994</v>
      </c>
      <c r="D47" s="11">
        <v>1244022708.0999999</v>
      </c>
      <c r="E47" s="10">
        <f>SUM(B47:D47)</f>
        <v>3078942543.27</v>
      </c>
      <c r="F47" s="24"/>
    </row>
    <row r="48" spans="1:13" x14ac:dyDescent="0.25">
      <c r="A48" s="10" t="s">
        <v>36</v>
      </c>
      <c r="B48" s="11">
        <v>743498732.11000001</v>
      </c>
      <c r="C48" s="11">
        <v>379959325.19999999</v>
      </c>
      <c r="D48" s="11">
        <v>410852827.63</v>
      </c>
      <c r="E48" s="10">
        <f>SUM(B48:D48)</f>
        <v>1534310884.9400001</v>
      </c>
      <c r="F48" s="24"/>
    </row>
    <row r="49" spans="1:6" ht="30" x14ac:dyDescent="0.25">
      <c r="A49" s="18" t="s">
        <v>37</v>
      </c>
      <c r="B49" s="11">
        <v>286001000</v>
      </c>
      <c r="C49" s="11">
        <v>617030000</v>
      </c>
      <c r="D49" s="11">
        <v>488242000</v>
      </c>
      <c r="E49" s="10">
        <f>SUM(B49:D49)</f>
        <v>1391273000</v>
      </c>
      <c r="F49" s="24"/>
    </row>
    <row r="50" spans="1:6" x14ac:dyDescent="0.25">
      <c r="A50" s="10" t="s">
        <v>38</v>
      </c>
      <c r="B50" s="11">
        <v>244736174.26486126</v>
      </c>
      <c r="C50" s="11">
        <v>260963218.02823961</v>
      </c>
      <c r="D50" s="11">
        <v>248392483.62202519</v>
      </c>
      <c r="E50" s="10">
        <f>SUM(B50:D50)</f>
        <v>754091875.91512609</v>
      </c>
    </row>
    <row r="51" spans="1:6" ht="15.75" thickBot="1" x14ac:dyDescent="0.3">
      <c r="A51" s="42" t="s">
        <v>39</v>
      </c>
      <c r="B51" s="42">
        <f>SUM(B46:B50)</f>
        <v>6704531657.9748602</v>
      </c>
      <c r="C51" s="42">
        <f>SUM(C46:C50)</f>
        <v>7325922118.5882397</v>
      </c>
      <c r="D51" s="42">
        <f>SUM(D46:D50)</f>
        <v>7433204019.3120251</v>
      </c>
      <c r="E51" s="43">
        <f>SUM(E46:E50)</f>
        <v>21463657795.875126</v>
      </c>
    </row>
    <row r="52" spans="1:6" x14ac:dyDescent="0.25">
      <c r="A52" s="4" t="s">
        <v>24</v>
      </c>
      <c r="B52" s="10"/>
      <c r="C52" s="10"/>
      <c r="D52" s="10"/>
      <c r="E52" s="10"/>
    </row>
    <row r="53" spans="1:6" x14ac:dyDescent="0.25">
      <c r="A53" s="10" t="s">
        <v>34</v>
      </c>
      <c r="B53" s="11">
        <v>6905252981.5799999</v>
      </c>
      <c r="C53" s="11">
        <v>4693206992.5699997</v>
      </c>
      <c r="D53" s="11">
        <v>3054055845.4400001</v>
      </c>
      <c r="E53" s="10">
        <f>SUM(B53:D53)</f>
        <v>14652515819.59</v>
      </c>
    </row>
    <row r="54" spans="1:6" x14ac:dyDescent="0.25">
      <c r="A54" s="10" t="s">
        <v>35</v>
      </c>
      <c r="B54" s="11">
        <v>1918240045.1900001</v>
      </c>
      <c r="C54" s="11">
        <v>805320300.69000006</v>
      </c>
      <c r="D54" s="11">
        <v>906081248.70000005</v>
      </c>
      <c r="E54" s="10">
        <f>SUM(B54:D54)</f>
        <v>3629641594.5799999</v>
      </c>
    </row>
    <row r="55" spans="1:6" x14ac:dyDescent="0.25">
      <c r="A55" s="10" t="s">
        <v>36</v>
      </c>
      <c r="B55" s="11">
        <v>927573232.75</v>
      </c>
      <c r="C55" s="11">
        <v>181080185.78999999</v>
      </c>
      <c r="D55" s="11">
        <v>94526744</v>
      </c>
      <c r="E55" s="10">
        <f>SUM(B55:D55)</f>
        <v>1203180162.54</v>
      </c>
    </row>
    <row r="56" spans="1:6" ht="30" x14ac:dyDescent="0.25">
      <c r="A56" s="18" t="s">
        <v>37</v>
      </c>
      <c r="B56" s="11">
        <v>723221000</v>
      </c>
      <c r="C56" s="11">
        <v>418042000</v>
      </c>
      <c r="D56" s="11">
        <v>381673000</v>
      </c>
      <c r="E56" s="10">
        <f>SUM(B56:D56)</f>
        <v>1522936000</v>
      </c>
    </row>
    <row r="57" spans="1:6" x14ac:dyDescent="0.25">
      <c r="A57" s="10" t="s">
        <v>40</v>
      </c>
      <c r="B57" s="11">
        <v>385930120.95612735</v>
      </c>
      <c r="C57" s="11">
        <v>225257989.00224304</v>
      </c>
      <c r="D57" s="11">
        <v>156984049.64911994</v>
      </c>
      <c r="E57" s="10">
        <f>SUM(B57:D57)</f>
        <v>768172159.60749042</v>
      </c>
    </row>
    <row r="58" spans="1:6" ht="15.75" thickBot="1" x14ac:dyDescent="0.3">
      <c r="A58" s="38" t="s">
        <v>39</v>
      </c>
      <c r="B58" s="38">
        <f>SUM(B53:B57)</f>
        <v>10860217380.476128</v>
      </c>
      <c r="C58" s="38">
        <f>SUM(C53:C57)</f>
        <v>6322907468.0522432</v>
      </c>
      <c r="D58" s="38">
        <f>SUM(D53:D57)</f>
        <v>4593320887.7891207</v>
      </c>
      <c r="E58" s="38">
        <f>SUM(E53:E57)</f>
        <v>21776445736.31749</v>
      </c>
      <c r="F58" s="24"/>
    </row>
    <row r="59" spans="1:6" ht="15.75" thickTop="1" x14ac:dyDescent="0.25">
      <c r="A59" s="3" t="s">
        <v>41</v>
      </c>
      <c r="B59" s="25"/>
      <c r="C59" s="25"/>
      <c r="D59" s="25"/>
      <c r="E59" s="25"/>
      <c r="F59" s="25"/>
    </row>
    <row r="60" spans="1:6" x14ac:dyDescent="0.25">
      <c r="A60" s="10"/>
      <c r="B60" s="25"/>
      <c r="C60" s="25"/>
      <c r="D60" s="25"/>
      <c r="E60" s="25"/>
      <c r="F60" s="25"/>
    </row>
    <row r="62" spans="1:6" x14ac:dyDescent="0.25">
      <c r="A62" s="67" t="s">
        <v>42</v>
      </c>
      <c r="B62" s="67"/>
      <c r="C62" s="67"/>
      <c r="D62" s="67"/>
      <c r="E62" s="67"/>
      <c r="F62" s="10"/>
    </row>
    <row r="63" spans="1:6" x14ac:dyDescent="0.25">
      <c r="A63" s="67" t="s">
        <v>43</v>
      </c>
      <c r="B63" s="67"/>
      <c r="C63" s="67"/>
      <c r="D63" s="67"/>
      <c r="E63" s="67"/>
    </row>
    <row r="64" spans="1:6" x14ac:dyDescent="0.25">
      <c r="A64" s="67" t="s">
        <v>33</v>
      </c>
      <c r="B64" s="67"/>
      <c r="C64" s="67"/>
      <c r="D64" s="67"/>
      <c r="E64" s="67"/>
    </row>
    <row r="65" spans="1:6" x14ac:dyDescent="0.25">
      <c r="B65" s="71"/>
      <c r="C65" s="71"/>
      <c r="D65" s="71"/>
      <c r="E65" s="71"/>
      <c r="F65" s="6"/>
    </row>
    <row r="66" spans="1:6" x14ac:dyDescent="0.25">
      <c r="A66" s="26" t="s">
        <v>44</v>
      </c>
      <c r="B66" s="26" t="s">
        <v>59</v>
      </c>
      <c r="C66" s="26" t="s">
        <v>60</v>
      </c>
      <c r="D66" s="26" t="s">
        <v>61</v>
      </c>
      <c r="E66" s="26" t="s">
        <v>62</v>
      </c>
      <c r="F66" s="6"/>
    </row>
    <row r="67" spans="1:6" x14ac:dyDescent="0.25">
      <c r="A67" s="19" t="s">
        <v>45</v>
      </c>
    </row>
    <row r="68" spans="1:6" x14ac:dyDescent="0.25">
      <c r="A68" s="10" t="s">
        <v>46</v>
      </c>
      <c r="B68">
        <v>61945100.66020672</v>
      </c>
      <c r="C68">
        <v>61627207.840915956</v>
      </c>
      <c r="D68">
        <v>61234506.050797567</v>
      </c>
      <c r="E68" s="27">
        <f t="shared" ref="E68:E74" si="4">SUM(B68:D68)</f>
        <v>184806814.55192024</v>
      </c>
    </row>
    <row r="69" spans="1:6" x14ac:dyDescent="0.25">
      <c r="A69" s="10" t="s">
        <v>47</v>
      </c>
      <c r="B69">
        <v>44227113.735292435</v>
      </c>
      <c r="C69">
        <v>36131166.823668525</v>
      </c>
      <c r="D69">
        <v>36332059.34871231</v>
      </c>
      <c r="E69" s="27">
        <f t="shared" si="4"/>
        <v>116690339.90767327</v>
      </c>
    </row>
    <row r="70" spans="1:6" x14ac:dyDescent="0.25">
      <c r="A70" s="10" t="s">
        <v>48</v>
      </c>
      <c r="B70" s="28">
        <v>2492332.2513822913</v>
      </c>
      <c r="C70" s="28">
        <v>2515099.5893309223</v>
      </c>
      <c r="D70" s="28">
        <v>3890967.5882854341</v>
      </c>
      <c r="E70" s="27">
        <f t="shared" si="4"/>
        <v>8898399.4289986491</v>
      </c>
    </row>
    <row r="71" spans="1:6" x14ac:dyDescent="0.25">
      <c r="A71" s="21" t="s">
        <v>49</v>
      </c>
      <c r="B71" s="28">
        <v>8571961.0250170436</v>
      </c>
      <c r="C71" s="28">
        <v>6397179.7572545912</v>
      </c>
      <c r="D71" s="28">
        <v>1241180.8084822688</v>
      </c>
      <c r="E71" s="27">
        <f t="shared" si="4"/>
        <v>16210321.590753904</v>
      </c>
    </row>
    <row r="72" spans="1:6" x14ac:dyDescent="0.25">
      <c r="A72" s="62" t="s">
        <v>88</v>
      </c>
      <c r="B72" s="28">
        <v>1727495.8779627541</v>
      </c>
      <c r="C72" s="28">
        <v>12993386.005869621</v>
      </c>
      <c r="D72" s="28">
        <v>2004052.6633476384</v>
      </c>
      <c r="E72" s="27">
        <f t="shared" si="4"/>
        <v>16724934.547180016</v>
      </c>
    </row>
    <row r="73" spans="1:6" x14ac:dyDescent="0.25">
      <c r="A73" s="62" t="s">
        <v>89</v>
      </c>
      <c r="B73" s="28">
        <v>125772170.71500002</v>
      </c>
      <c r="C73" s="28">
        <v>141299178.01119998</v>
      </c>
      <c r="D73" s="28">
        <v>143689717.16239998</v>
      </c>
      <c r="E73" s="27">
        <f t="shared" si="4"/>
        <v>410761065.88859999</v>
      </c>
    </row>
    <row r="74" spans="1:6" x14ac:dyDescent="0.25">
      <c r="A74" s="62" t="s">
        <v>90</v>
      </c>
      <c r="B74">
        <v>7718488558.5600014</v>
      </c>
      <c r="C74">
        <v>8067342832.5299997</v>
      </c>
      <c r="D74">
        <v>8191462616.7699986</v>
      </c>
      <c r="E74" s="27">
        <f t="shared" si="4"/>
        <v>23977294007.860001</v>
      </c>
      <c r="F74" s="24"/>
    </row>
    <row r="75" spans="1:6" ht="15.75" thickBot="1" x14ac:dyDescent="0.3">
      <c r="A75" s="40"/>
      <c r="B75" s="40">
        <f>+SUM(B68:B74)</f>
        <v>7963224732.8248625</v>
      </c>
      <c r="C75" s="40">
        <f t="shared" ref="C75:E75" si="5">+SUM(C68:C74)</f>
        <v>8328306050.558239</v>
      </c>
      <c r="D75" s="40">
        <f t="shared" si="5"/>
        <v>8439855100.392024</v>
      </c>
      <c r="E75" s="40">
        <f t="shared" si="5"/>
        <v>24731385883.775127</v>
      </c>
      <c r="F75" s="24"/>
    </row>
    <row r="76" spans="1:6" ht="15.75" thickTop="1" x14ac:dyDescent="0.25">
      <c r="A76" s="10" t="s">
        <v>50</v>
      </c>
      <c r="B76" s="10"/>
      <c r="C76" s="10"/>
      <c r="D76" s="10"/>
      <c r="E76" s="10"/>
      <c r="F76" s="10"/>
    </row>
    <row r="77" spans="1:6" x14ac:dyDescent="0.25">
      <c r="A77" s="4" t="s">
        <v>41</v>
      </c>
      <c r="B77" s="12"/>
      <c r="C77" s="12"/>
      <c r="D77" s="12"/>
      <c r="E77" s="12"/>
      <c r="F77" s="29"/>
    </row>
    <row r="80" spans="1:6" s="10" customFormat="1" x14ac:dyDescent="0.25">
      <c r="A80" s="67" t="s">
        <v>51</v>
      </c>
      <c r="B80" s="67"/>
      <c r="C80" s="67"/>
      <c r="D80" s="67"/>
      <c r="E80" s="67"/>
      <c r="F80" s="22"/>
    </row>
    <row r="81" spans="1:7" s="10" customFormat="1" x14ac:dyDescent="0.25">
      <c r="A81" s="67" t="s">
        <v>52</v>
      </c>
      <c r="B81" s="67"/>
      <c r="C81" s="67"/>
      <c r="D81" s="67"/>
      <c r="E81" s="67"/>
      <c r="F81" s="22"/>
    </row>
    <row r="82" spans="1:7" s="10" customFormat="1" x14ac:dyDescent="0.25">
      <c r="A82" s="67" t="s">
        <v>33</v>
      </c>
      <c r="B82" s="67"/>
      <c r="C82" s="67"/>
      <c r="D82" s="67"/>
      <c r="E82" s="67"/>
      <c r="F82" s="22"/>
    </row>
    <row r="83" spans="1:7" x14ac:dyDescent="0.25">
      <c r="A83" s="22"/>
      <c r="B83" s="22"/>
      <c r="C83" s="22"/>
      <c r="D83" s="22"/>
      <c r="E83" s="22"/>
      <c r="F83" s="22"/>
    </row>
    <row r="84" spans="1:7" x14ac:dyDescent="0.25">
      <c r="A84" s="26" t="s">
        <v>44</v>
      </c>
      <c r="B84" s="26" t="s">
        <v>59</v>
      </c>
      <c r="C84" s="26" t="s">
        <v>60</v>
      </c>
      <c r="D84" s="26" t="s">
        <v>61</v>
      </c>
      <c r="E84" s="26" t="s">
        <v>62</v>
      </c>
      <c r="F84" s="30"/>
    </row>
    <row r="85" spans="1:7" x14ac:dyDescent="0.25">
      <c r="A85" s="10"/>
      <c r="B85" s="10"/>
      <c r="C85" s="10"/>
      <c r="D85" s="10"/>
      <c r="E85" s="10"/>
      <c r="F85" s="22"/>
    </row>
    <row r="86" spans="1:7" x14ac:dyDescent="0.25">
      <c r="A86" s="10" t="s">
        <v>53</v>
      </c>
      <c r="B86" s="28">
        <f>'1T'!E90</f>
        <v>97575581302.520218</v>
      </c>
      <c r="C86" s="28">
        <f>B90</f>
        <v>96382409430.225357</v>
      </c>
      <c r="D86" s="28">
        <f>C90</f>
        <v>96260792643.917114</v>
      </c>
      <c r="E86" s="27">
        <f>B86</f>
        <v>97575581302.520218</v>
      </c>
      <c r="F86" s="24"/>
      <c r="G86" s="31"/>
    </row>
    <row r="87" spans="1:7" x14ac:dyDescent="0.25">
      <c r="A87" s="10" t="s">
        <v>54</v>
      </c>
      <c r="B87" s="28">
        <v>6770052860.5299997</v>
      </c>
      <c r="C87" s="28">
        <v>8206689264.250001</v>
      </c>
      <c r="D87" s="28">
        <v>11558984769.120001</v>
      </c>
      <c r="E87" s="28">
        <f>SUM(B87:D87)</f>
        <v>26535726893.900002</v>
      </c>
      <c r="F87" s="32"/>
    </row>
    <row r="88" spans="1:7" x14ac:dyDescent="0.25">
      <c r="A88" s="10" t="s">
        <v>55</v>
      </c>
      <c r="B88" s="28">
        <f>B86+B87</f>
        <v>104345634163.05022</v>
      </c>
      <c r="C88" s="28">
        <f>C86+C87</f>
        <v>104589098694.47536</v>
      </c>
      <c r="D88" s="28">
        <f>D86+D87</f>
        <v>107819777413.03711</v>
      </c>
      <c r="E88" s="28">
        <f>E86+E87</f>
        <v>124111308196.42023</v>
      </c>
      <c r="F88" s="32"/>
    </row>
    <row r="89" spans="1:7" x14ac:dyDescent="0.25">
      <c r="A89" s="10" t="s">
        <v>56</v>
      </c>
      <c r="B89" s="28">
        <f>B75</f>
        <v>7963224732.8248625</v>
      </c>
      <c r="C89" s="28">
        <f>C75</f>
        <v>8328306050.558239</v>
      </c>
      <c r="D89" s="28">
        <f>D75</f>
        <v>8439855100.392024</v>
      </c>
      <c r="E89" s="28">
        <f>SUM(B89:D89)</f>
        <v>24731385883.775127</v>
      </c>
      <c r="F89" s="32"/>
    </row>
    <row r="90" spans="1:7" x14ac:dyDescent="0.25">
      <c r="A90" s="10" t="s">
        <v>57</v>
      </c>
      <c r="B90" s="33">
        <f>+B88-B89</f>
        <v>96382409430.225357</v>
      </c>
      <c r="C90" s="33">
        <f>+C88-C89</f>
        <v>96260792643.917114</v>
      </c>
      <c r="D90" s="33">
        <f>+D88-D89</f>
        <v>99379922312.645081</v>
      </c>
      <c r="E90" s="33">
        <f>+E88-E89</f>
        <v>99379922312.645096</v>
      </c>
      <c r="F90" s="32"/>
    </row>
    <row r="91" spans="1:7" ht="15.75" thickBot="1" x14ac:dyDescent="0.3">
      <c r="A91" s="41"/>
      <c r="B91" s="41"/>
      <c r="C91" s="41"/>
      <c r="D91" s="41"/>
      <c r="E91" s="41"/>
      <c r="F91" s="22"/>
    </row>
    <row r="92" spans="1:7" ht="15.75" thickTop="1" x14ac:dyDescent="0.25">
      <c r="A92" s="4" t="s">
        <v>41</v>
      </c>
      <c r="B92" s="29"/>
      <c r="C92" s="29"/>
      <c r="D92" s="29"/>
      <c r="E92" s="29"/>
      <c r="F92" s="29"/>
    </row>
    <row r="94" spans="1:7" x14ac:dyDescent="0.25">
      <c r="E94" s="32"/>
    </row>
    <row r="95" spans="1:7" x14ac:dyDescent="0.25">
      <c r="A95" t="s">
        <v>99</v>
      </c>
      <c r="E95" s="32"/>
    </row>
  </sheetData>
  <mergeCells count="17">
    <mergeCell ref="A1:F1"/>
    <mergeCell ref="A8:F8"/>
    <mergeCell ref="A9:F9"/>
    <mergeCell ref="A20:A21"/>
    <mergeCell ref="A32:A33"/>
    <mergeCell ref="A37:F37"/>
    <mergeCell ref="A40:E40"/>
    <mergeCell ref="A41:E41"/>
    <mergeCell ref="A42:E42"/>
    <mergeCell ref="B43:E43"/>
    <mergeCell ref="A81:E81"/>
    <mergeCell ref="A82:E82"/>
    <mergeCell ref="A62:E62"/>
    <mergeCell ref="A63:E63"/>
    <mergeCell ref="A64:E64"/>
    <mergeCell ref="B65:E65"/>
    <mergeCell ref="A80:E80"/>
  </mergeCells>
  <pageMargins left="0.39374999999999999" right="0.31527777777777799" top="0.94513888888888897" bottom="0.74861111111111101" header="0.51180555555555496" footer="0.31527777777777799"/>
  <pageSetup paperSize="0" scale="0" firstPageNumber="0" orientation="portrait" usePrinterDefaults="0" horizontalDpi="0" verticalDpi="0" copies="0"/>
  <headerFooter>
    <oddFooter>&amp;RInforme 2do Trimestre 2012 , página &amp;P de  &amp;N</oddFooter>
  </headerFooter>
  <rowBreaks count="3" manualBreakCount="3">
    <brk id="39" max="16383" man="1"/>
    <brk id="61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topLeftCell="A82" workbookViewId="0">
      <selection activeCell="G66" sqref="G66"/>
    </sheetView>
  </sheetViews>
  <sheetFormatPr baseColWidth="10" defaultColWidth="9.140625" defaultRowHeight="15" x14ac:dyDescent="0.25"/>
  <cols>
    <col min="1" max="1" width="55"/>
    <col min="2" max="2" width="18.140625"/>
    <col min="3" max="5" width="17.85546875"/>
    <col min="6" max="7" width="16.42578125"/>
    <col min="8" max="8" width="17.85546875"/>
    <col min="9" max="9" width="14.1406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 x14ac:dyDescent="0.25">
      <c r="A1" s="67" t="s">
        <v>0</v>
      </c>
      <c r="B1" s="67"/>
      <c r="C1" s="67"/>
      <c r="D1" s="67"/>
      <c r="E1" s="67"/>
      <c r="F1" s="67"/>
    </row>
    <row r="2" spans="1:52" x14ac:dyDescent="0.25">
      <c r="A2" s="2" t="s">
        <v>1</v>
      </c>
      <c r="B2" s="3" t="s">
        <v>2</v>
      </c>
      <c r="C2" s="3"/>
      <c r="D2" s="3"/>
      <c r="E2" s="3"/>
      <c r="F2" s="3"/>
    </row>
    <row r="3" spans="1:52" x14ac:dyDescent="0.25">
      <c r="A3" s="2" t="s">
        <v>63</v>
      </c>
      <c r="B3" s="3" t="s">
        <v>64</v>
      </c>
      <c r="C3" s="3"/>
      <c r="D3" s="3"/>
      <c r="E3" s="3"/>
      <c r="F3" s="3"/>
    </row>
    <row r="4" spans="1:52" x14ac:dyDescent="0.25">
      <c r="A4" s="2" t="s">
        <v>5</v>
      </c>
      <c r="B4" s="3" t="s">
        <v>6</v>
      </c>
      <c r="C4" s="3"/>
      <c r="D4" s="3"/>
      <c r="E4" s="3"/>
      <c r="F4" s="3"/>
    </row>
    <row r="5" spans="1:52" x14ac:dyDescent="0.25">
      <c r="A5" s="2" t="s">
        <v>7</v>
      </c>
      <c r="B5" s="54" t="s">
        <v>94</v>
      </c>
      <c r="C5" s="3"/>
      <c r="D5" s="3"/>
      <c r="E5" s="3"/>
      <c r="F5" s="3"/>
    </row>
    <row r="6" spans="1:52" x14ac:dyDescent="0.25">
      <c r="A6" s="2"/>
      <c r="B6" s="1"/>
      <c r="C6" s="3"/>
      <c r="D6" s="3"/>
      <c r="E6" s="3"/>
      <c r="F6" s="3"/>
    </row>
    <row r="8" spans="1:52" x14ac:dyDescent="0.25">
      <c r="A8" s="67" t="s">
        <v>65</v>
      </c>
      <c r="B8" s="67"/>
      <c r="C8" s="67"/>
      <c r="D8" s="67"/>
      <c r="E8" s="67"/>
      <c r="F8" s="67"/>
    </row>
    <row r="9" spans="1:52" x14ac:dyDescent="0.25">
      <c r="A9" s="67" t="s">
        <v>9</v>
      </c>
      <c r="B9" s="67"/>
      <c r="C9" s="67"/>
      <c r="D9" s="67"/>
      <c r="E9" s="67"/>
      <c r="F9" s="67"/>
    </row>
    <row r="10" spans="1:52" x14ac:dyDescent="0.25">
      <c r="K10" s="6"/>
      <c r="L10" s="6"/>
    </row>
    <row r="11" spans="1:52" x14ac:dyDescent="0.25">
      <c r="A11" s="7" t="s">
        <v>10</v>
      </c>
      <c r="B11" s="8" t="s">
        <v>11</v>
      </c>
      <c r="C11" s="8" t="s">
        <v>66</v>
      </c>
      <c r="D11" s="8" t="s">
        <v>67</v>
      </c>
      <c r="E11" s="8" t="s">
        <v>68</v>
      </c>
      <c r="F11" s="8" t="s">
        <v>69</v>
      </c>
      <c r="K11" s="6"/>
      <c r="L11" s="6"/>
    </row>
    <row r="12" spans="1:52" x14ac:dyDescent="0.25">
      <c r="A12" s="9"/>
      <c r="B12" s="1"/>
      <c r="C12" s="1"/>
      <c r="D12" s="1"/>
      <c r="E12" s="1"/>
      <c r="F12" s="1"/>
      <c r="K12" s="6"/>
      <c r="L12" s="6"/>
    </row>
    <row r="13" spans="1:52" x14ac:dyDescent="0.25">
      <c r="A13" s="4" t="s">
        <v>16</v>
      </c>
      <c r="B13" s="1"/>
      <c r="C13" s="1"/>
      <c r="D13" s="1"/>
      <c r="E13" s="1"/>
      <c r="F13" s="1"/>
      <c r="K13" s="6"/>
      <c r="L13" s="6"/>
    </row>
    <row r="14" spans="1:52" x14ac:dyDescent="0.25">
      <c r="A14" s="10" t="s">
        <v>17</v>
      </c>
      <c r="B14" s="10" t="s">
        <v>18</v>
      </c>
      <c r="C14" s="11">
        <v>579</v>
      </c>
      <c r="D14" s="11">
        <v>689</v>
      </c>
      <c r="E14" s="11">
        <v>712</v>
      </c>
      <c r="F14" s="10">
        <f t="shared" ref="F14:F21" si="0">+SUM(C14:E14)</f>
        <v>1980</v>
      </c>
      <c r="K14" s="6"/>
      <c r="L14" s="6"/>
    </row>
    <row r="15" spans="1:52" x14ac:dyDescent="0.25">
      <c r="A15" s="12"/>
      <c r="B15" s="10" t="s">
        <v>19</v>
      </c>
      <c r="C15" s="11">
        <v>1556</v>
      </c>
      <c r="D15" s="11">
        <v>1905</v>
      </c>
      <c r="E15" s="11">
        <v>1937</v>
      </c>
      <c r="F15" s="10">
        <f t="shared" si="0"/>
        <v>5398</v>
      </c>
      <c r="K15" s="6"/>
      <c r="L15" s="6"/>
    </row>
    <row r="16" spans="1:52" s="13" customFormat="1" x14ac:dyDescent="0.25">
      <c r="A16" s="10" t="s">
        <v>20</v>
      </c>
      <c r="B16" s="10" t="s">
        <v>18</v>
      </c>
      <c r="C16" s="11">
        <v>121</v>
      </c>
      <c r="D16" s="11">
        <v>174</v>
      </c>
      <c r="E16" s="11">
        <v>136</v>
      </c>
      <c r="F16" s="10">
        <f t="shared" si="0"/>
        <v>431</v>
      </c>
      <c r="G16" s="10"/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x14ac:dyDescent="0.25">
      <c r="A17" s="12"/>
      <c r="B17" s="10" t="s">
        <v>19</v>
      </c>
      <c r="C17" s="11">
        <v>381</v>
      </c>
      <c r="D17" s="11">
        <v>558</v>
      </c>
      <c r="E17" s="11">
        <v>409</v>
      </c>
      <c r="F17" s="10">
        <f t="shared" si="0"/>
        <v>1348</v>
      </c>
      <c r="K17" s="6"/>
      <c r="L17" s="6"/>
    </row>
    <row r="18" spans="1:52" s="13" customFormat="1" x14ac:dyDescent="0.25">
      <c r="A18" s="10" t="s">
        <v>21</v>
      </c>
      <c r="B18" s="10" t="s">
        <v>18</v>
      </c>
      <c r="C18" s="11">
        <v>79</v>
      </c>
      <c r="D18" s="11">
        <v>101</v>
      </c>
      <c r="E18" s="11">
        <v>33</v>
      </c>
      <c r="F18" s="10">
        <f t="shared" si="0"/>
        <v>213</v>
      </c>
      <c r="G18" s="10"/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x14ac:dyDescent="0.25">
      <c r="A19" s="12"/>
      <c r="B19" s="10" t="s">
        <v>19</v>
      </c>
      <c r="C19" s="11">
        <v>271</v>
      </c>
      <c r="D19" s="11">
        <v>316</v>
      </c>
      <c r="E19" s="11">
        <v>102</v>
      </c>
      <c r="F19" s="10">
        <f t="shared" si="0"/>
        <v>689</v>
      </c>
      <c r="K19" s="6"/>
      <c r="L19" s="6"/>
    </row>
    <row r="20" spans="1:52" s="13" customFormat="1" ht="14.1" customHeight="1" x14ac:dyDescent="0.25">
      <c r="A20" s="70" t="s">
        <v>22</v>
      </c>
      <c r="B20" s="10" t="s">
        <v>18</v>
      </c>
      <c r="C20" s="11">
        <v>101</v>
      </c>
      <c r="D20" s="11">
        <v>113</v>
      </c>
      <c r="E20" s="11">
        <v>96</v>
      </c>
      <c r="F20" s="10">
        <f t="shared" si="0"/>
        <v>310</v>
      </c>
      <c r="G20" s="6"/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x14ac:dyDescent="0.25">
      <c r="A21" s="70"/>
      <c r="B21" s="10" t="s">
        <v>19</v>
      </c>
      <c r="C21" s="11">
        <v>268</v>
      </c>
      <c r="D21" s="11">
        <v>316</v>
      </c>
      <c r="E21" s="11">
        <v>270</v>
      </c>
      <c r="F21" s="10">
        <f t="shared" si="0"/>
        <v>854</v>
      </c>
      <c r="G21" s="1"/>
      <c r="K21" s="6"/>
      <c r="L21" s="6"/>
    </row>
    <row r="22" spans="1:52" x14ac:dyDescent="0.25">
      <c r="A22" s="15" t="s">
        <v>23</v>
      </c>
      <c r="B22" s="46" t="s">
        <v>18</v>
      </c>
      <c r="C22" s="47">
        <f t="shared" ref="C22:F23" si="1">+C14+C16+C18+C20</f>
        <v>880</v>
      </c>
      <c r="D22" s="47">
        <f t="shared" si="1"/>
        <v>1077</v>
      </c>
      <c r="E22" s="47">
        <f t="shared" si="1"/>
        <v>977</v>
      </c>
      <c r="F22" s="47">
        <f t="shared" si="1"/>
        <v>2934</v>
      </c>
      <c r="G22" s="1"/>
      <c r="K22" s="6"/>
      <c r="L22" s="6"/>
    </row>
    <row r="23" spans="1:52" x14ac:dyDescent="0.25">
      <c r="A23" s="14"/>
      <c r="B23" s="46" t="s">
        <v>19</v>
      </c>
      <c r="C23" s="47">
        <f t="shared" si="1"/>
        <v>2476</v>
      </c>
      <c r="D23" s="47">
        <f t="shared" si="1"/>
        <v>3095</v>
      </c>
      <c r="E23" s="47">
        <f t="shared" si="1"/>
        <v>2718</v>
      </c>
      <c r="F23" s="47">
        <f t="shared" si="1"/>
        <v>8289</v>
      </c>
      <c r="G23" s="1"/>
      <c r="K23" s="6"/>
      <c r="L23" s="6"/>
    </row>
    <row r="24" spans="1:52" x14ac:dyDescent="0.25">
      <c r="A24" s="14"/>
      <c r="B24" s="10"/>
      <c r="C24" s="11"/>
      <c r="D24" s="11"/>
      <c r="E24" s="11"/>
      <c r="F24" s="10"/>
      <c r="G24" s="1"/>
      <c r="K24" s="6"/>
      <c r="L24" s="6"/>
    </row>
    <row r="25" spans="1:52" x14ac:dyDescent="0.25">
      <c r="A25" s="4" t="s">
        <v>24</v>
      </c>
      <c r="B25" s="10"/>
      <c r="C25" s="11"/>
      <c r="D25" s="11"/>
      <c r="E25" s="11"/>
      <c r="F25" s="10"/>
      <c r="G25" s="1"/>
      <c r="K25" s="6"/>
      <c r="L25" s="6"/>
    </row>
    <row r="26" spans="1:52" s="10" customFormat="1" x14ac:dyDescent="0.25">
      <c r="A26" s="10" t="s">
        <v>25</v>
      </c>
      <c r="B26" s="10" t="s">
        <v>18</v>
      </c>
      <c r="C26" s="11">
        <v>630</v>
      </c>
      <c r="D26" s="11">
        <v>984</v>
      </c>
      <c r="E26" s="11">
        <v>291</v>
      </c>
      <c r="F26" s="10">
        <f t="shared" ref="F26:F33" si="2">+SUM(C26:E26)</f>
        <v>1905</v>
      </c>
      <c r="G26" s="1"/>
    </row>
    <row r="27" spans="1:52" x14ac:dyDescent="0.25">
      <c r="A27" s="12"/>
      <c r="B27" s="10" t="s">
        <v>19</v>
      </c>
      <c r="C27" s="11">
        <v>1739</v>
      </c>
      <c r="D27" s="11">
        <v>2667</v>
      </c>
      <c r="E27" s="11">
        <v>793</v>
      </c>
      <c r="F27" s="10">
        <f t="shared" si="2"/>
        <v>5199</v>
      </c>
      <c r="G27" s="1"/>
      <c r="I27" s="10"/>
      <c r="J27" s="10"/>
      <c r="K27" s="10"/>
    </row>
    <row r="28" spans="1:52" s="16" customFormat="1" x14ac:dyDescent="0.25">
      <c r="A28" s="10" t="s">
        <v>26</v>
      </c>
      <c r="B28" s="10" t="s">
        <v>18</v>
      </c>
      <c r="C28" s="11">
        <v>118</v>
      </c>
      <c r="D28" s="11">
        <v>104</v>
      </c>
      <c r="E28" s="11">
        <v>83</v>
      </c>
      <c r="F28" s="10">
        <f t="shared" si="2"/>
        <v>305</v>
      </c>
      <c r="G28" s="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x14ac:dyDescent="0.25">
      <c r="A29" s="10"/>
      <c r="B29" s="10" t="s">
        <v>19</v>
      </c>
      <c r="C29" s="11">
        <v>395</v>
      </c>
      <c r="D29" s="11">
        <v>306</v>
      </c>
      <c r="E29" s="11">
        <v>256</v>
      </c>
      <c r="F29" s="10">
        <f t="shared" si="2"/>
        <v>957</v>
      </c>
      <c r="G29" s="1"/>
      <c r="I29" s="10"/>
      <c r="J29" s="10"/>
      <c r="K29" s="10"/>
    </row>
    <row r="30" spans="1:52" s="16" customFormat="1" x14ac:dyDescent="0.25">
      <c r="A30" s="10" t="s">
        <v>27</v>
      </c>
      <c r="B30" s="10" t="s">
        <v>18</v>
      </c>
      <c r="C30" s="11">
        <v>17</v>
      </c>
      <c r="D30" s="11">
        <v>23</v>
      </c>
      <c r="E30" s="11">
        <v>129</v>
      </c>
      <c r="F30" s="10">
        <f t="shared" si="2"/>
        <v>169</v>
      </c>
      <c r="G30" s="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x14ac:dyDescent="0.25">
      <c r="A31" s="10"/>
      <c r="B31" s="10" t="s">
        <v>19</v>
      </c>
      <c r="C31" s="11">
        <v>64</v>
      </c>
      <c r="D31" s="11">
        <v>74</v>
      </c>
      <c r="E31" s="11">
        <v>440</v>
      </c>
      <c r="F31" s="10">
        <f t="shared" si="2"/>
        <v>578</v>
      </c>
      <c r="G31" s="1"/>
      <c r="I31" s="10"/>
      <c r="J31" s="10"/>
      <c r="K31" s="10"/>
    </row>
    <row r="32" spans="1:52" s="16" customFormat="1" ht="14.1" customHeight="1" x14ac:dyDescent="0.25">
      <c r="A32" s="70" t="s">
        <v>28</v>
      </c>
      <c r="B32" s="10" t="s">
        <v>18</v>
      </c>
      <c r="C32" s="11">
        <v>66</v>
      </c>
      <c r="D32" s="11">
        <v>123</v>
      </c>
      <c r="E32" s="11">
        <v>23</v>
      </c>
      <c r="F32" s="10">
        <f t="shared" si="2"/>
        <v>212</v>
      </c>
      <c r="G32" s="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x14ac:dyDescent="0.25">
      <c r="A33" s="70"/>
      <c r="B33" s="10" t="s">
        <v>19</v>
      </c>
      <c r="C33" s="11">
        <v>192</v>
      </c>
      <c r="D33" s="11">
        <v>334</v>
      </c>
      <c r="E33" s="11">
        <v>65</v>
      </c>
      <c r="F33" s="10">
        <f t="shared" si="2"/>
        <v>591</v>
      </c>
      <c r="G33" s="1"/>
      <c r="H33" s="10"/>
    </row>
    <row r="34" spans="1:52" x14ac:dyDescent="0.25">
      <c r="A34" s="15" t="s">
        <v>29</v>
      </c>
      <c r="B34" s="46" t="s">
        <v>18</v>
      </c>
      <c r="C34" s="47">
        <f t="shared" ref="C34:F35" si="3">+C26+C28+C30+C32</f>
        <v>831</v>
      </c>
      <c r="D34" s="47">
        <f t="shared" si="3"/>
        <v>1234</v>
      </c>
      <c r="E34" s="47">
        <f t="shared" si="3"/>
        <v>526</v>
      </c>
      <c r="F34" s="47">
        <f t="shared" si="3"/>
        <v>2591</v>
      </c>
      <c r="G34" s="1"/>
      <c r="H34" s="10"/>
    </row>
    <row r="35" spans="1:52" x14ac:dyDescent="0.25">
      <c r="A35" s="14"/>
      <c r="B35" s="46" t="s">
        <v>19</v>
      </c>
      <c r="C35" s="47">
        <f t="shared" si="3"/>
        <v>2390</v>
      </c>
      <c r="D35" s="47">
        <f t="shared" si="3"/>
        <v>3381</v>
      </c>
      <c r="E35" s="47">
        <f t="shared" si="3"/>
        <v>1554</v>
      </c>
      <c r="F35" s="47">
        <f t="shared" si="3"/>
        <v>7325</v>
      </c>
      <c r="G35" s="1"/>
      <c r="H35" s="10"/>
    </row>
    <row r="36" spans="1:52" ht="15.75" thickBot="1" x14ac:dyDescent="0.3">
      <c r="A36" s="37"/>
      <c r="B36" s="38"/>
      <c r="C36" s="39"/>
      <c r="D36" s="39"/>
      <c r="E36" s="39"/>
      <c r="F36" s="38"/>
      <c r="G36" s="1"/>
      <c r="H36" s="10"/>
    </row>
    <row r="37" spans="1:52" ht="15.75" thickTop="1" x14ac:dyDescent="0.25">
      <c r="A37" s="72" t="s">
        <v>70</v>
      </c>
      <c r="B37" s="72"/>
      <c r="C37" s="72"/>
      <c r="D37" s="72"/>
      <c r="E37" s="72"/>
      <c r="F37" s="72"/>
    </row>
    <row r="38" spans="1:52" x14ac:dyDescent="0.25">
      <c r="A38" s="68"/>
      <c r="B38" s="68"/>
      <c r="C38" s="68"/>
      <c r="D38" s="68"/>
      <c r="E38" s="68"/>
      <c r="F38" s="68"/>
    </row>
    <row r="39" spans="1:52" s="10" customFormat="1" x14ac:dyDescent="0.25"/>
    <row r="40" spans="1:52" x14ac:dyDescent="0.25">
      <c r="A40" s="67" t="s">
        <v>71</v>
      </c>
      <c r="B40" s="67"/>
      <c r="C40" s="67"/>
      <c r="D40" s="67"/>
      <c r="E40" s="6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x14ac:dyDescent="0.25">
      <c r="A41" s="67" t="s">
        <v>32</v>
      </c>
      <c r="B41" s="67"/>
      <c r="C41" s="67"/>
      <c r="D41" s="67"/>
      <c r="E41" s="67"/>
    </row>
    <row r="42" spans="1:52" x14ac:dyDescent="0.25">
      <c r="A42" s="67" t="s">
        <v>72</v>
      </c>
      <c r="B42" s="67"/>
      <c r="C42" s="67"/>
      <c r="D42" s="67"/>
      <c r="E42" s="67"/>
    </row>
    <row r="43" spans="1:52" x14ac:dyDescent="0.25">
      <c r="B43" s="67"/>
      <c r="C43" s="67"/>
      <c r="D43" s="67"/>
      <c r="E43" s="67"/>
      <c r="F43" s="3"/>
    </row>
    <row r="44" spans="1:52" x14ac:dyDescent="0.25">
      <c r="A44" s="7" t="s">
        <v>10</v>
      </c>
      <c r="B44" s="8" t="s">
        <v>66</v>
      </c>
      <c r="C44" s="8" t="s">
        <v>67</v>
      </c>
      <c r="D44" s="8" t="s">
        <v>68</v>
      </c>
      <c r="E44" s="8" t="s">
        <v>69</v>
      </c>
      <c r="F44" s="3"/>
    </row>
    <row r="45" spans="1:52" x14ac:dyDescent="0.25">
      <c r="A45" s="4" t="s">
        <v>16</v>
      </c>
      <c r="B45" s="10"/>
      <c r="C45" s="10"/>
      <c r="D45" s="10"/>
      <c r="E45" s="10"/>
      <c r="F45" s="3"/>
    </row>
    <row r="46" spans="1:52" x14ac:dyDescent="0.25">
      <c r="A46" s="10" t="s">
        <v>34</v>
      </c>
      <c r="B46" s="11">
        <v>3873709666.6199999</v>
      </c>
      <c r="C46" s="11">
        <v>4658895910.8800001</v>
      </c>
      <c r="D46" s="11">
        <v>4771755609.6400003</v>
      </c>
      <c r="E46" s="10">
        <f>SUM(B46:D46)</f>
        <v>13304361187.139999</v>
      </c>
      <c r="F46" s="10"/>
      <c r="H46" s="10"/>
    </row>
    <row r="47" spans="1:52" x14ac:dyDescent="0.25">
      <c r="A47" s="10" t="s">
        <v>35</v>
      </c>
      <c r="B47" s="11">
        <v>1601335549.74</v>
      </c>
      <c r="C47" s="11">
        <v>2239543523.2199998</v>
      </c>
      <c r="D47" s="11">
        <v>1355563704.8599999</v>
      </c>
      <c r="E47" s="10">
        <f>SUM(B47:D47)</f>
        <v>5196442777.8199997</v>
      </c>
      <c r="F47" s="10"/>
      <c r="H47" s="10"/>
    </row>
    <row r="48" spans="1:52" x14ac:dyDescent="0.25">
      <c r="A48" s="10" t="s">
        <v>36</v>
      </c>
      <c r="B48" s="11">
        <v>1818696291.24</v>
      </c>
      <c r="C48" s="11">
        <v>1293090630.6300001</v>
      </c>
      <c r="D48" s="11">
        <v>405210345.56</v>
      </c>
      <c r="E48" s="10">
        <f>SUM(B48:D48)</f>
        <v>3516997267.4299998</v>
      </c>
      <c r="F48" s="10"/>
      <c r="H48" s="10"/>
    </row>
    <row r="49" spans="1:8" x14ac:dyDescent="0.25">
      <c r="A49" s="17" t="s">
        <v>37</v>
      </c>
      <c r="B49" s="11">
        <v>603072000</v>
      </c>
      <c r="C49" s="11">
        <v>687670000</v>
      </c>
      <c r="D49" s="11">
        <v>567760000</v>
      </c>
      <c r="E49" s="10">
        <f>SUM(B49:D49)</f>
        <v>1858502000</v>
      </c>
      <c r="F49" s="10"/>
      <c r="G49" s="31"/>
      <c r="H49" s="10"/>
    </row>
    <row r="50" spans="1:8" x14ac:dyDescent="0.25">
      <c r="A50" s="10" t="s">
        <v>38</v>
      </c>
      <c r="B50" s="11">
        <v>237175983.44979075</v>
      </c>
      <c r="C50" s="11">
        <v>280593431.42280567</v>
      </c>
      <c r="D50" s="11">
        <v>245024760.65479845</v>
      </c>
      <c r="E50" s="10">
        <f>SUM(B50:D50)</f>
        <v>762794175.52739477</v>
      </c>
      <c r="F50" s="10"/>
      <c r="H50" s="10"/>
    </row>
    <row r="51" spans="1:8" ht="15.75" thickBot="1" x14ac:dyDescent="0.3">
      <c r="A51" s="42" t="s">
        <v>39</v>
      </c>
      <c r="B51" s="42">
        <f>SUM(B46:B50)</f>
        <v>8133989491.0497904</v>
      </c>
      <c r="C51" s="42">
        <f>SUM(C46:C50)</f>
        <v>9159793496.1528053</v>
      </c>
      <c r="D51" s="42">
        <f>SUM(D46:D50)</f>
        <v>7345314420.7147989</v>
      </c>
      <c r="E51" s="43">
        <f>SUM(E46:E50)</f>
        <v>24639097407.917393</v>
      </c>
      <c r="F51" s="10"/>
    </row>
    <row r="52" spans="1:8" x14ac:dyDescent="0.25">
      <c r="A52" s="4" t="s">
        <v>24</v>
      </c>
      <c r="B52" s="10"/>
      <c r="C52" s="10"/>
      <c r="D52" s="10"/>
      <c r="E52" s="10"/>
      <c r="F52" s="3"/>
    </row>
    <row r="53" spans="1:8" x14ac:dyDescent="0.25">
      <c r="A53" s="10" t="s">
        <v>34</v>
      </c>
      <c r="B53" s="11">
        <v>4223624832.23</v>
      </c>
      <c r="C53" s="11">
        <v>6591959375.2799997</v>
      </c>
      <c r="D53" s="11">
        <v>2040726767.0699999</v>
      </c>
      <c r="E53" s="10">
        <f>SUM(B53:D53)</f>
        <v>12856310974.58</v>
      </c>
      <c r="F53" s="3"/>
    </row>
    <row r="54" spans="1:8" x14ac:dyDescent="0.25">
      <c r="A54" s="10" t="s">
        <v>35</v>
      </c>
      <c r="B54" s="11">
        <v>1464977021.74</v>
      </c>
      <c r="C54" s="11">
        <v>825107734.25999999</v>
      </c>
      <c r="D54" s="11">
        <v>1094323819.4200001</v>
      </c>
      <c r="E54" s="10">
        <f>SUM(B54:D54)</f>
        <v>3384408575.4200001</v>
      </c>
      <c r="F54" s="3"/>
    </row>
    <row r="55" spans="1:8" x14ac:dyDescent="0.25">
      <c r="A55" s="10" t="s">
        <v>36</v>
      </c>
      <c r="B55" s="11">
        <v>137434236.03</v>
      </c>
      <c r="C55" s="11">
        <v>200283075.72</v>
      </c>
      <c r="D55" s="11">
        <v>2785886439.7399998</v>
      </c>
      <c r="E55" s="10">
        <f>SUM(B55:D55)</f>
        <v>3123603751.4899998</v>
      </c>
      <c r="F55" s="3"/>
    </row>
    <row r="56" spans="1:8" x14ac:dyDescent="0.25">
      <c r="A56" s="17" t="s">
        <v>37</v>
      </c>
      <c r="B56" s="11">
        <v>403144000</v>
      </c>
      <c r="C56" s="11">
        <v>748373000</v>
      </c>
      <c r="D56" s="11">
        <v>132039534.56999999</v>
      </c>
      <c r="E56" s="10">
        <f>SUM(B56:D56)</f>
        <v>1283556534.5699999</v>
      </c>
      <c r="F56" s="3"/>
    </row>
    <row r="57" spans="1:8" x14ac:dyDescent="0.25">
      <c r="A57" s="10" t="s">
        <v>40</v>
      </c>
      <c r="B57" s="11">
        <v>223969593.46224561</v>
      </c>
      <c r="C57" s="11">
        <v>321497023.56150621</v>
      </c>
      <c r="D57" s="11">
        <v>131917117.81414942</v>
      </c>
      <c r="E57" s="10">
        <f>SUM(B57:D57)</f>
        <v>677383734.83790123</v>
      </c>
      <c r="F57" s="3"/>
    </row>
    <row r="58" spans="1:8" ht="15.75" thickBot="1" x14ac:dyDescent="0.3">
      <c r="A58" s="38" t="s">
        <v>39</v>
      </c>
      <c r="B58" s="38">
        <f>SUM(B53:B57)</f>
        <v>6453149683.4622459</v>
      </c>
      <c r="C58" s="38">
        <f>SUM(C53:C57)</f>
        <v>8687220208.8215065</v>
      </c>
      <c r="D58" s="38">
        <f>SUM(D53:D57)</f>
        <v>6184893678.6141491</v>
      </c>
      <c r="E58" s="38">
        <f>SUM(E53:E57)</f>
        <v>21325263570.8979</v>
      </c>
      <c r="F58" s="3"/>
    </row>
    <row r="59" spans="1:8" ht="15.75" thickTop="1" x14ac:dyDescent="0.25">
      <c r="A59" s="12" t="s">
        <v>70</v>
      </c>
      <c r="B59" s="10"/>
      <c r="C59" s="10"/>
      <c r="D59" s="10"/>
      <c r="E59" s="10"/>
      <c r="F59" s="3"/>
    </row>
    <row r="60" spans="1:8" x14ac:dyDescent="0.25">
      <c r="A60" s="12"/>
      <c r="B60" s="12"/>
      <c r="C60" s="12"/>
      <c r="D60" s="12"/>
      <c r="E60" s="12"/>
      <c r="F60" s="12"/>
    </row>
    <row r="61" spans="1:8" x14ac:dyDescent="0.25">
      <c r="B61" s="10"/>
      <c r="C61" s="10"/>
      <c r="D61" s="10"/>
      <c r="E61" s="10"/>
    </row>
    <row r="62" spans="1:8" x14ac:dyDescent="0.25">
      <c r="A62" s="67" t="s">
        <v>73</v>
      </c>
      <c r="B62" s="67"/>
      <c r="C62" s="67"/>
      <c r="D62" s="67"/>
      <c r="E62" s="67"/>
    </row>
    <row r="63" spans="1:8" x14ac:dyDescent="0.25">
      <c r="A63" s="67" t="s">
        <v>43</v>
      </c>
      <c r="B63" s="67"/>
      <c r="C63" s="67"/>
      <c r="D63" s="67"/>
      <c r="E63" s="67"/>
    </row>
    <row r="64" spans="1:8" x14ac:dyDescent="0.25">
      <c r="A64" s="67" t="s">
        <v>72</v>
      </c>
      <c r="B64" s="67"/>
      <c r="C64" s="67"/>
      <c r="D64" s="67"/>
      <c r="E64" s="67"/>
    </row>
    <row r="65" spans="1:6" x14ac:dyDescent="0.25">
      <c r="B65" s="71"/>
      <c r="C65" s="71"/>
      <c r="D65" s="71"/>
      <c r="E65" s="71"/>
    </row>
    <row r="66" spans="1:6" x14ac:dyDescent="0.25">
      <c r="A66" s="8" t="s">
        <v>44</v>
      </c>
      <c r="B66" s="8" t="s">
        <v>66</v>
      </c>
      <c r="C66" s="8" t="s">
        <v>67</v>
      </c>
      <c r="D66" s="8" t="s">
        <v>68</v>
      </c>
      <c r="E66" s="8" t="s">
        <v>69</v>
      </c>
    </row>
    <row r="67" spans="1:6" x14ac:dyDescent="0.25">
      <c r="A67" s="19" t="s">
        <v>45</v>
      </c>
    </row>
    <row r="68" spans="1:6" x14ac:dyDescent="0.25">
      <c r="A68" s="10" t="s">
        <v>46</v>
      </c>
      <c r="B68">
        <v>66739299.167497672</v>
      </c>
      <c r="C68">
        <v>68942187.674821034</v>
      </c>
      <c r="D68">
        <v>64675239.702792853</v>
      </c>
      <c r="E68" s="10">
        <f t="shared" ref="E68:E74" si="4">+SUM(B68:D68)</f>
        <v>200356726.54511157</v>
      </c>
    </row>
    <row r="69" spans="1:6" x14ac:dyDescent="0.25">
      <c r="A69" s="10" t="s">
        <v>47</v>
      </c>
      <c r="B69">
        <v>23206705.475387178</v>
      </c>
      <c r="C69">
        <v>38105378.518004023</v>
      </c>
      <c r="D69">
        <v>37483002.798198223</v>
      </c>
      <c r="E69" s="10">
        <f t="shared" si="4"/>
        <v>98795086.791589424</v>
      </c>
    </row>
    <row r="70" spans="1:6" x14ac:dyDescent="0.25">
      <c r="A70" s="10" t="s">
        <v>48</v>
      </c>
      <c r="B70">
        <v>3916390.4214814906</v>
      </c>
      <c r="C70">
        <v>2983281.4443314895</v>
      </c>
      <c r="D70">
        <v>3909391.3877683016</v>
      </c>
      <c r="E70" s="10">
        <f t="shared" si="4"/>
        <v>10809063.253581282</v>
      </c>
    </row>
    <row r="71" spans="1:6" x14ac:dyDescent="0.25">
      <c r="A71" s="21" t="s">
        <v>49</v>
      </c>
      <c r="B71">
        <v>1037055.4433374908</v>
      </c>
      <c r="C71">
        <v>1092304.1321979319</v>
      </c>
      <c r="D71">
        <v>1169160.5311386823</v>
      </c>
      <c r="E71" s="10">
        <f t="shared" si="4"/>
        <v>3298520.1066741049</v>
      </c>
      <c r="F71" s="10"/>
    </row>
    <row r="72" spans="1:6" x14ac:dyDescent="0.25">
      <c r="A72" s="62" t="s">
        <v>88</v>
      </c>
      <c r="B72" s="11">
        <v>647547.99848692282</v>
      </c>
      <c r="C72" s="11">
        <v>3247214.8650512295</v>
      </c>
      <c r="D72" s="11">
        <v>4586456.7923003789</v>
      </c>
      <c r="E72" s="10">
        <f t="shared" si="4"/>
        <v>8481219.6558385305</v>
      </c>
    </row>
    <row r="73" spans="1:6" x14ac:dyDescent="0.25">
      <c r="A73" s="62" t="s">
        <v>89</v>
      </c>
      <c r="B73" s="11">
        <v>141628984.9436</v>
      </c>
      <c r="C73" s="11">
        <v>166223064.78839999</v>
      </c>
      <c r="D73" s="11">
        <v>133201509.44260001</v>
      </c>
      <c r="E73" s="10">
        <f t="shared" si="4"/>
        <v>441053559.17460001</v>
      </c>
    </row>
    <row r="74" spans="1:6" x14ac:dyDescent="0.25">
      <c r="A74" s="62" t="s">
        <v>90</v>
      </c>
      <c r="B74" s="11">
        <v>8411941087.4499989</v>
      </c>
      <c r="C74" s="11">
        <v>9008630628.7399979</v>
      </c>
      <c r="D74" s="11">
        <v>7789359353.7699986</v>
      </c>
      <c r="E74" s="10">
        <f t="shared" si="4"/>
        <v>25209931069.959991</v>
      </c>
      <c r="F74" s="10"/>
    </row>
    <row r="75" spans="1:6" ht="15.75" thickBot="1" x14ac:dyDescent="0.3">
      <c r="A75" s="38" t="s">
        <v>39</v>
      </c>
      <c r="B75" s="39">
        <f>+SUM(B68:B74)</f>
        <v>8649117070.8997898</v>
      </c>
      <c r="C75" s="39">
        <f t="shared" ref="C75:E75" si="5">+SUM(C68:C74)</f>
        <v>9289224060.1628036</v>
      </c>
      <c r="D75" s="39">
        <f t="shared" si="5"/>
        <v>8034384114.4247971</v>
      </c>
      <c r="E75" s="39">
        <f t="shared" si="5"/>
        <v>25972725245.487385</v>
      </c>
      <c r="F75" s="10"/>
    </row>
    <row r="76" spans="1:6" ht="15.75" thickTop="1" x14ac:dyDescent="0.25">
      <c r="A76" s="10" t="s">
        <v>50</v>
      </c>
      <c r="B76" s="10"/>
      <c r="C76" s="10"/>
      <c r="D76" s="10"/>
      <c r="E76" s="10"/>
    </row>
    <row r="77" spans="1:6" x14ac:dyDescent="0.25">
      <c r="A77" s="68" t="s">
        <v>41</v>
      </c>
      <c r="B77" s="68"/>
      <c r="C77" s="68"/>
      <c r="D77" s="68"/>
      <c r="E77" s="68"/>
      <c r="F77" s="68"/>
    </row>
    <row r="78" spans="1:6" x14ac:dyDescent="0.25">
      <c r="A78" s="10"/>
    </row>
    <row r="79" spans="1:6" x14ac:dyDescent="0.25">
      <c r="A79" s="10"/>
      <c r="B79" s="10"/>
      <c r="C79" s="10"/>
      <c r="D79" s="10"/>
    </row>
    <row r="80" spans="1:6" x14ac:dyDescent="0.25">
      <c r="A80" s="67" t="s">
        <v>74</v>
      </c>
      <c r="B80" s="67"/>
      <c r="C80" s="67"/>
      <c r="D80" s="67"/>
      <c r="E80" s="67"/>
      <c r="F80" s="10"/>
    </row>
    <row r="81" spans="1:9" x14ac:dyDescent="0.25">
      <c r="A81" s="67" t="s">
        <v>52</v>
      </c>
      <c r="B81" s="67"/>
      <c r="C81" s="67"/>
      <c r="D81" s="67"/>
      <c r="E81" s="67"/>
      <c r="F81" s="10"/>
    </row>
    <row r="82" spans="1:9" x14ac:dyDescent="0.25">
      <c r="A82" s="67" t="s">
        <v>33</v>
      </c>
      <c r="B82" s="67"/>
      <c r="C82" s="67"/>
      <c r="D82" s="67"/>
      <c r="E82" s="67"/>
      <c r="F82" s="10"/>
    </row>
    <row r="83" spans="1:9" x14ac:dyDescent="0.25">
      <c r="A83" s="10"/>
      <c r="B83" s="10"/>
      <c r="C83" s="10"/>
      <c r="D83" s="10"/>
      <c r="E83" s="10"/>
      <c r="F83" s="10"/>
    </row>
    <row r="84" spans="1:9" x14ac:dyDescent="0.25">
      <c r="A84" s="26" t="s">
        <v>44</v>
      </c>
      <c r="B84" s="26" t="s">
        <v>66</v>
      </c>
      <c r="C84" s="26" t="s">
        <v>67</v>
      </c>
      <c r="D84" s="26" t="s">
        <v>68</v>
      </c>
      <c r="E84" s="26" t="s">
        <v>69</v>
      </c>
      <c r="F84" s="10"/>
    </row>
    <row r="85" spans="1:9" x14ac:dyDescent="0.25">
      <c r="A85" s="10"/>
      <c r="B85" s="10"/>
      <c r="C85" s="10"/>
      <c r="D85" s="10"/>
      <c r="E85" s="10"/>
      <c r="F85" s="10"/>
    </row>
    <row r="86" spans="1:9" x14ac:dyDescent="0.25">
      <c r="A86" s="10" t="s">
        <v>75</v>
      </c>
      <c r="B86" s="10">
        <f>'2T'!E90</f>
        <v>99379922312.645096</v>
      </c>
      <c r="C86" s="10">
        <f>B90</f>
        <v>99146875059.485306</v>
      </c>
      <c r="D86" s="10">
        <f>C90</f>
        <v>98175837324.672516</v>
      </c>
      <c r="E86" s="10">
        <f>+B86</f>
        <v>99379922312.645096</v>
      </c>
      <c r="F86" s="10"/>
      <c r="G86" s="31"/>
      <c r="H86" s="10"/>
      <c r="I86" s="10"/>
    </row>
    <row r="87" spans="1:9" x14ac:dyDescent="0.25">
      <c r="A87" s="10" t="s">
        <v>54</v>
      </c>
      <c r="B87" s="10">
        <v>8416069817.7399988</v>
      </c>
      <c r="C87" s="10">
        <v>8318186325.3499994</v>
      </c>
      <c r="D87" s="10">
        <v>8380672488.1899986</v>
      </c>
      <c r="E87" s="10">
        <f>SUM(B87:D87)</f>
        <v>25114928631.279999</v>
      </c>
      <c r="F87" s="10"/>
      <c r="G87" s="10"/>
      <c r="H87" s="10"/>
      <c r="I87" s="10"/>
    </row>
    <row r="88" spans="1:9" x14ac:dyDescent="0.25">
      <c r="A88" s="10" t="s">
        <v>55</v>
      </c>
      <c r="B88" s="10">
        <f>+B86+B87</f>
        <v>107795992130.3851</v>
      </c>
      <c r="C88" s="10">
        <f>+C86+C87</f>
        <v>107465061384.83531</v>
      </c>
      <c r="D88" s="10">
        <f>+D86+D87</f>
        <v>106556509812.86252</v>
      </c>
      <c r="E88" s="10">
        <f>+E86+E87</f>
        <v>124494850943.92509</v>
      </c>
      <c r="F88" s="10"/>
      <c r="G88" s="10"/>
      <c r="H88" s="10"/>
      <c r="I88" s="10"/>
    </row>
    <row r="89" spans="1:9" x14ac:dyDescent="0.25">
      <c r="A89" s="10" t="s">
        <v>56</v>
      </c>
      <c r="B89" s="10">
        <f>B75</f>
        <v>8649117070.8997898</v>
      </c>
      <c r="C89" s="10">
        <f>C75</f>
        <v>9289224060.1628036</v>
      </c>
      <c r="D89" s="10">
        <f>D75</f>
        <v>8034384114.4247971</v>
      </c>
      <c r="E89" s="10">
        <f>SUM(B89:D89)</f>
        <v>25972725245.487389</v>
      </c>
      <c r="F89" s="10"/>
    </row>
    <row r="90" spans="1:9" x14ac:dyDescent="0.25">
      <c r="A90" s="10" t="s">
        <v>57</v>
      </c>
      <c r="B90" s="10">
        <f>+B88-B89</f>
        <v>99146875059.485306</v>
      </c>
      <c r="C90" s="10">
        <f>+C88-C89</f>
        <v>98175837324.672516</v>
      </c>
      <c r="D90" s="10">
        <f>+D88-D89</f>
        <v>98522125698.437714</v>
      </c>
      <c r="E90" s="10">
        <f>+E88-E89</f>
        <v>98522125698.437714</v>
      </c>
      <c r="F90" s="10"/>
    </row>
    <row r="91" spans="1:9" ht="15.75" thickBot="1" x14ac:dyDescent="0.3">
      <c r="A91" s="38"/>
      <c r="B91" s="38"/>
      <c r="C91" s="38"/>
      <c r="D91" s="38"/>
      <c r="E91" s="38"/>
      <c r="F91" s="10"/>
    </row>
    <row r="92" spans="1:9" ht="15.75" thickTop="1" x14ac:dyDescent="0.25">
      <c r="A92" s="72" t="s">
        <v>76</v>
      </c>
      <c r="B92" s="72"/>
      <c r="C92" s="72"/>
      <c r="D92" s="72"/>
      <c r="E92" s="72"/>
      <c r="F92" s="72"/>
    </row>
    <row r="93" spans="1:9" x14ac:dyDescent="0.25">
      <c r="A93" s="68"/>
      <c r="B93" s="68"/>
      <c r="C93" s="68"/>
      <c r="D93" s="68"/>
      <c r="E93" s="68"/>
      <c r="F93" s="68"/>
    </row>
    <row r="95" spans="1:9" x14ac:dyDescent="0.25">
      <c r="A95" t="s">
        <v>100</v>
      </c>
    </row>
  </sheetData>
  <mergeCells count="21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93:F93"/>
    <mergeCell ref="A77:F77"/>
    <mergeCell ref="A80:E80"/>
    <mergeCell ref="A81:E81"/>
    <mergeCell ref="A82:E82"/>
    <mergeCell ref="A92:F9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4"/>
  <sheetViews>
    <sheetView topLeftCell="A85" workbookViewId="0">
      <selection activeCell="A94" sqref="A94"/>
    </sheetView>
  </sheetViews>
  <sheetFormatPr baseColWidth="10" defaultColWidth="9.140625" defaultRowHeight="15" x14ac:dyDescent="0.25"/>
  <cols>
    <col min="1" max="1" width="64.85546875"/>
    <col min="2" max="2" width="19.42578125" bestFit="1" customWidth="1"/>
    <col min="3" max="4" width="16.85546875" bestFit="1" customWidth="1"/>
    <col min="5" max="5" width="16.28515625"/>
    <col min="6" max="6" width="12.140625"/>
    <col min="7" max="7" width="16.42578125"/>
    <col min="8" max="8" width="14.140625"/>
    <col min="9" max="9" width="15.1406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 x14ac:dyDescent="0.25">
      <c r="A1" s="67" t="s">
        <v>0</v>
      </c>
      <c r="B1" s="67"/>
      <c r="C1" s="67"/>
      <c r="D1" s="67"/>
      <c r="E1" s="67"/>
      <c r="F1" s="67"/>
    </row>
    <row r="2" spans="1:52" x14ac:dyDescent="0.25">
      <c r="A2" s="2" t="s">
        <v>1</v>
      </c>
      <c r="B2" s="3" t="s">
        <v>2</v>
      </c>
      <c r="C2" s="3"/>
      <c r="D2" s="3"/>
      <c r="E2" s="3"/>
      <c r="F2" s="3"/>
    </row>
    <row r="3" spans="1:52" x14ac:dyDescent="0.25">
      <c r="A3" s="2" t="s">
        <v>63</v>
      </c>
      <c r="B3" s="3" t="s">
        <v>64</v>
      </c>
      <c r="C3" s="3"/>
      <c r="D3" s="3"/>
      <c r="E3" s="3"/>
      <c r="F3" s="3"/>
    </row>
    <row r="4" spans="1:52" x14ac:dyDescent="0.25">
      <c r="A4" s="2" t="s">
        <v>5</v>
      </c>
      <c r="B4" s="3" t="s">
        <v>6</v>
      </c>
      <c r="C4" s="3"/>
      <c r="D4" s="3"/>
      <c r="E4" s="3"/>
      <c r="F4" s="3"/>
    </row>
    <row r="5" spans="1:52" x14ac:dyDescent="0.25">
      <c r="A5" s="2" t="s">
        <v>7</v>
      </c>
      <c r="B5" s="54" t="s">
        <v>95</v>
      </c>
      <c r="C5" s="3"/>
      <c r="D5" s="3"/>
      <c r="E5" s="3"/>
      <c r="F5" s="3"/>
    </row>
    <row r="6" spans="1:52" x14ac:dyDescent="0.25">
      <c r="A6" s="2"/>
      <c r="B6" s="1"/>
      <c r="C6" s="3"/>
      <c r="D6" s="3"/>
      <c r="E6" s="3"/>
      <c r="F6" s="3"/>
    </row>
    <row r="8" spans="1:52" x14ac:dyDescent="0.25">
      <c r="A8" s="67" t="s">
        <v>65</v>
      </c>
      <c r="B8" s="67"/>
      <c r="C8" s="67"/>
      <c r="D8" s="67"/>
      <c r="E8" s="67"/>
      <c r="F8" s="67"/>
    </row>
    <row r="9" spans="1:52" x14ac:dyDescent="0.25">
      <c r="A9" s="67" t="s">
        <v>9</v>
      </c>
      <c r="B9" s="67"/>
      <c r="C9" s="67"/>
      <c r="D9" s="67"/>
      <c r="E9" s="67"/>
      <c r="F9" s="67"/>
    </row>
    <row r="10" spans="1:52" x14ac:dyDescent="0.25">
      <c r="K10" s="6"/>
      <c r="L10" s="6"/>
    </row>
    <row r="11" spans="1:52" x14ac:dyDescent="0.25">
      <c r="A11" s="7" t="s">
        <v>10</v>
      </c>
      <c r="B11" s="8" t="s">
        <v>11</v>
      </c>
      <c r="C11" s="8" t="s">
        <v>77</v>
      </c>
      <c r="D11" s="8" t="s">
        <v>78</v>
      </c>
      <c r="E11" s="8" t="s">
        <v>79</v>
      </c>
      <c r="F11" s="8" t="s">
        <v>80</v>
      </c>
      <c r="K11" s="6"/>
      <c r="L11" s="6"/>
    </row>
    <row r="12" spans="1:52" x14ac:dyDescent="0.25">
      <c r="A12" s="9"/>
      <c r="B12" s="1"/>
      <c r="C12" s="1"/>
      <c r="D12" s="1"/>
      <c r="E12" s="1"/>
      <c r="F12" s="1"/>
      <c r="K12" s="6"/>
      <c r="L12" s="6"/>
    </row>
    <row r="13" spans="1:52" x14ac:dyDescent="0.25">
      <c r="A13" s="4" t="s">
        <v>16</v>
      </c>
      <c r="B13" s="1"/>
      <c r="C13" s="1"/>
      <c r="D13" s="1"/>
      <c r="E13" s="1"/>
      <c r="F13" s="1"/>
      <c r="H13" s="31"/>
      <c r="K13" s="6"/>
      <c r="L13" s="6"/>
    </row>
    <row r="14" spans="1:52" x14ac:dyDescent="0.25">
      <c r="A14" s="10" t="s">
        <v>17</v>
      </c>
      <c r="B14" s="10" t="s">
        <v>18</v>
      </c>
      <c r="C14" s="11">
        <v>701</v>
      </c>
      <c r="D14" s="11">
        <v>915</v>
      </c>
      <c r="E14" s="11">
        <v>729</v>
      </c>
      <c r="F14" s="10">
        <f t="shared" ref="F14:F21" si="0">SUM(C14:E14)</f>
        <v>2345</v>
      </c>
      <c r="H14" s="10"/>
      <c r="K14" s="6"/>
      <c r="L14" s="6"/>
    </row>
    <row r="15" spans="1:52" x14ac:dyDescent="0.25">
      <c r="A15" s="12"/>
      <c r="B15" s="10" t="s">
        <v>19</v>
      </c>
      <c r="C15" s="11">
        <v>1884</v>
      </c>
      <c r="D15" s="11">
        <v>2488</v>
      </c>
      <c r="E15" s="11">
        <v>1895</v>
      </c>
      <c r="F15" s="10">
        <f t="shared" si="0"/>
        <v>6267</v>
      </c>
      <c r="H15" s="10"/>
      <c r="K15" s="6"/>
      <c r="L15" s="6"/>
    </row>
    <row r="16" spans="1:52" s="13" customFormat="1" x14ac:dyDescent="0.25">
      <c r="A16" s="10" t="s">
        <v>20</v>
      </c>
      <c r="B16" s="10" t="s">
        <v>18</v>
      </c>
      <c r="C16" s="11">
        <v>130</v>
      </c>
      <c r="D16" s="11">
        <v>157</v>
      </c>
      <c r="E16" s="11">
        <v>327</v>
      </c>
      <c r="F16" s="10">
        <f t="shared" si="0"/>
        <v>614</v>
      </c>
      <c r="G16" s="10"/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x14ac:dyDescent="0.25">
      <c r="A17" s="12"/>
      <c r="B17" s="10" t="s">
        <v>19</v>
      </c>
      <c r="C17" s="11">
        <v>425</v>
      </c>
      <c r="D17" s="11">
        <v>497</v>
      </c>
      <c r="E17" s="11">
        <v>983</v>
      </c>
      <c r="F17" s="10">
        <f t="shared" si="0"/>
        <v>1905</v>
      </c>
      <c r="H17" s="10"/>
      <c r="K17" s="6"/>
      <c r="L17" s="6"/>
    </row>
    <row r="18" spans="1:52" s="13" customFormat="1" x14ac:dyDescent="0.25">
      <c r="A18" s="10" t="s">
        <v>21</v>
      </c>
      <c r="B18" s="10" t="s">
        <v>18</v>
      </c>
      <c r="C18" s="11">
        <v>17</v>
      </c>
      <c r="D18" s="11">
        <v>22</v>
      </c>
      <c r="E18" s="11">
        <v>66</v>
      </c>
      <c r="F18" s="10">
        <f t="shared" si="0"/>
        <v>105</v>
      </c>
      <c r="G18" s="10"/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x14ac:dyDescent="0.25">
      <c r="A19" s="12"/>
      <c r="B19" s="10" t="s">
        <v>19</v>
      </c>
      <c r="C19" s="11">
        <v>61</v>
      </c>
      <c r="D19" s="11">
        <v>75</v>
      </c>
      <c r="E19" s="11">
        <v>210</v>
      </c>
      <c r="F19" s="10">
        <f t="shared" si="0"/>
        <v>346</v>
      </c>
      <c r="H19" s="10"/>
      <c r="K19" s="6"/>
      <c r="L19" s="6"/>
    </row>
    <row r="20" spans="1:52" s="13" customFormat="1" ht="15" customHeight="1" x14ac:dyDescent="0.25">
      <c r="A20" s="70" t="s">
        <v>22</v>
      </c>
      <c r="B20" s="10" t="s">
        <v>18</v>
      </c>
      <c r="C20" s="11">
        <v>98</v>
      </c>
      <c r="D20" s="11">
        <v>94</v>
      </c>
      <c r="E20" s="11">
        <v>67</v>
      </c>
      <c r="F20" s="10">
        <f t="shared" si="0"/>
        <v>259</v>
      </c>
      <c r="G20" s="6"/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x14ac:dyDescent="0.25">
      <c r="A21" s="70"/>
      <c r="B21" s="10" t="s">
        <v>19</v>
      </c>
      <c r="C21" s="11">
        <v>279</v>
      </c>
      <c r="D21" s="11">
        <v>262</v>
      </c>
      <c r="E21" s="11">
        <v>180</v>
      </c>
      <c r="F21" s="10">
        <f t="shared" si="0"/>
        <v>721</v>
      </c>
      <c r="G21" s="1"/>
      <c r="H21" s="10"/>
      <c r="K21" s="6"/>
      <c r="L21" s="6"/>
    </row>
    <row r="22" spans="1:52" x14ac:dyDescent="0.25">
      <c r="A22" s="15" t="s">
        <v>23</v>
      </c>
      <c r="B22" s="46" t="s">
        <v>18</v>
      </c>
      <c r="C22" s="47">
        <f t="shared" ref="C22:E22" si="1">+C14+C16+C18+C20</f>
        <v>946</v>
      </c>
      <c r="D22" s="47">
        <f t="shared" si="1"/>
        <v>1188</v>
      </c>
      <c r="E22" s="47">
        <f t="shared" si="1"/>
        <v>1189</v>
      </c>
      <c r="F22" s="47">
        <f>+F14+F16+F18+F20</f>
        <v>3323</v>
      </c>
      <c r="G22" s="1"/>
      <c r="H22" s="10"/>
      <c r="K22" s="6"/>
      <c r="L22" s="6"/>
    </row>
    <row r="23" spans="1:52" x14ac:dyDescent="0.25">
      <c r="A23" s="14"/>
      <c r="B23" s="46" t="s">
        <v>19</v>
      </c>
      <c r="C23" s="47">
        <f t="shared" ref="C23:E23" si="2">+C15+C17+C19+C21</f>
        <v>2649</v>
      </c>
      <c r="D23" s="47">
        <f t="shared" si="2"/>
        <v>3322</v>
      </c>
      <c r="E23" s="47">
        <f t="shared" si="2"/>
        <v>3268</v>
      </c>
      <c r="F23" s="47">
        <f>+F15+F17+F19+F21</f>
        <v>9239</v>
      </c>
      <c r="G23" s="1"/>
      <c r="H23" s="10"/>
      <c r="K23" s="6"/>
      <c r="L23" s="6"/>
    </row>
    <row r="24" spans="1:52" x14ac:dyDescent="0.25">
      <c r="A24" s="14"/>
      <c r="B24" s="10"/>
      <c r="C24" s="11"/>
      <c r="D24" s="11"/>
      <c r="E24" s="11"/>
      <c r="F24" s="10"/>
      <c r="G24" s="1"/>
      <c r="H24" s="10"/>
      <c r="K24" s="6"/>
      <c r="L24" s="6"/>
    </row>
    <row r="25" spans="1:52" x14ac:dyDescent="0.25">
      <c r="A25" s="4" t="s">
        <v>24</v>
      </c>
      <c r="B25" s="10"/>
      <c r="C25" s="11"/>
      <c r="D25" s="11"/>
      <c r="E25" s="11"/>
      <c r="F25" s="10"/>
      <c r="G25" s="1"/>
      <c r="H25" s="10"/>
      <c r="K25" s="6"/>
      <c r="L25" s="6"/>
    </row>
    <row r="26" spans="1:52" s="10" customFormat="1" x14ac:dyDescent="0.25">
      <c r="A26" s="10" t="s">
        <v>25</v>
      </c>
      <c r="B26" s="10" t="s">
        <v>18</v>
      </c>
      <c r="C26" s="11">
        <v>487</v>
      </c>
      <c r="D26" s="11">
        <v>521</v>
      </c>
      <c r="E26" s="11">
        <v>610</v>
      </c>
      <c r="F26" s="10">
        <f t="shared" ref="F26:F33" si="3">SUM(C26:E26)</f>
        <v>1618</v>
      </c>
      <c r="G26" s="1"/>
    </row>
    <row r="27" spans="1:52" x14ac:dyDescent="0.25">
      <c r="A27" s="12"/>
      <c r="B27" s="10" t="s">
        <v>19</v>
      </c>
      <c r="C27" s="11">
        <v>1348</v>
      </c>
      <c r="D27" s="11">
        <v>1404</v>
      </c>
      <c r="E27" s="11">
        <v>1657</v>
      </c>
      <c r="F27" s="10">
        <f t="shared" si="3"/>
        <v>4409</v>
      </c>
      <c r="G27" s="1"/>
      <c r="H27" s="10"/>
      <c r="I27" s="10"/>
      <c r="J27" s="10"/>
      <c r="K27" s="10"/>
    </row>
    <row r="28" spans="1:52" s="16" customFormat="1" x14ac:dyDescent="0.25">
      <c r="A28" s="10" t="s">
        <v>26</v>
      </c>
      <c r="B28" s="10" t="s">
        <v>18</v>
      </c>
      <c r="C28" s="11">
        <v>110</v>
      </c>
      <c r="D28" s="11">
        <v>75</v>
      </c>
      <c r="E28" s="11">
        <v>111</v>
      </c>
      <c r="F28" s="10">
        <f t="shared" si="3"/>
        <v>296</v>
      </c>
      <c r="G28" s="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x14ac:dyDescent="0.25">
      <c r="A29" s="10"/>
      <c r="B29" s="10" t="s">
        <v>19</v>
      </c>
      <c r="C29" s="11">
        <v>370</v>
      </c>
      <c r="D29" s="11">
        <v>224</v>
      </c>
      <c r="E29" s="11">
        <v>323</v>
      </c>
      <c r="F29" s="10">
        <f t="shared" si="3"/>
        <v>917</v>
      </c>
      <c r="G29" s="1"/>
      <c r="H29" s="10"/>
      <c r="I29" s="10"/>
      <c r="J29" s="10"/>
      <c r="K29" s="10"/>
    </row>
    <row r="30" spans="1:52" s="16" customFormat="1" x14ac:dyDescent="0.25">
      <c r="A30" s="10" t="s">
        <v>27</v>
      </c>
      <c r="B30" s="10" t="s">
        <v>18</v>
      </c>
      <c r="C30" s="11">
        <v>52</v>
      </c>
      <c r="D30" s="11">
        <v>11</v>
      </c>
      <c r="E30" s="11">
        <v>36</v>
      </c>
      <c r="F30" s="10">
        <f t="shared" si="3"/>
        <v>99</v>
      </c>
      <c r="G30" s="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x14ac:dyDescent="0.25">
      <c r="A31" s="10"/>
      <c r="B31" s="10" t="s">
        <v>19</v>
      </c>
      <c r="C31" s="11">
        <v>184</v>
      </c>
      <c r="D31" s="11">
        <v>36</v>
      </c>
      <c r="E31" s="11">
        <v>122</v>
      </c>
      <c r="F31" s="10">
        <f t="shared" si="3"/>
        <v>342</v>
      </c>
      <c r="G31" s="1"/>
      <c r="H31" s="10"/>
      <c r="I31" s="10"/>
      <c r="J31" s="10"/>
      <c r="K31" s="10"/>
    </row>
    <row r="32" spans="1:52" s="16" customFormat="1" ht="15" customHeight="1" x14ac:dyDescent="0.25">
      <c r="A32" s="70" t="s">
        <v>28</v>
      </c>
      <c r="B32" s="10" t="s">
        <v>18</v>
      </c>
      <c r="C32" s="11">
        <v>63</v>
      </c>
      <c r="D32" s="11">
        <v>83</v>
      </c>
      <c r="E32" s="11">
        <v>121</v>
      </c>
      <c r="F32" s="10">
        <f t="shared" si="3"/>
        <v>267</v>
      </c>
      <c r="G32" s="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x14ac:dyDescent="0.25">
      <c r="A33" s="70"/>
      <c r="B33" s="10" t="s">
        <v>19</v>
      </c>
      <c r="C33" s="11">
        <v>171</v>
      </c>
      <c r="D33" s="11">
        <v>235</v>
      </c>
      <c r="E33" s="11">
        <v>332</v>
      </c>
      <c r="F33" s="10">
        <f t="shared" si="3"/>
        <v>738</v>
      </c>
      <c r="G33" s="1"/>
      <c r="H33" s="10"/>
    </row>
    <row r="34" spans="1:52" x14ac:dyDescent="0.25">
      <c r="A34" s="48" t="s">
        <v>29</v>
      </c>
      <c r="B34" s="46" t="s">
        <v>18</v>
      </c>
      <c r="C34" s="47">
        <f t="shared" ref="C34:E34" si="4">+C26+C28+C30+C32</f>
        <v>712</v>
      </c>
      <c r="D34" s="47">
        <f t="shared" si="4"/>
        <v>690</v>
      </c>
      <c r="E34" s="47">
        <f t="shared" si="4"/>
        <v>878</v>
      </c>
      <c r="F34" s="47">
        <f>+F26+F28+F30+F32</f>
        <v>2280</v>
      </c>
      <c r="G34" s="1"/>
      <c r="H34" s="10"/>
    </row>
    <row r="35" spans="1:52" x14ac:dyDescent="0.25">
      <c r="A35" s="49"/>
      <c r="B35" s="46" t="s">
        <v>19</v>
      </c>
      <c r="C35" s="47">
        <f t="shared" ref="C35:E35" si="5">+C27+C29+C31+C33</f>
        <v>2073</v>
      </c>
      <c r="D35" s="47">
        <f t="shared" si="5"/>
        <v>1899</v>
      </c>
      <c r="E35" s="47">
        <f t="shared" si="5"/>
        <v>2434</v>
      </c>
      <c r="F35" s="47">
        <f>+F27+F29+F31+F33</f>
        <v>6406</v>
      </c>
      <c r="G35" s="1"/>
      <c r="H35" s="10"/>
    </row>
    <row r="36" spans="1:52" ht="15.75" thickBot="1" x14ac:dyDescent="0.3">
      <c r="A36" s="38"/>
      <c r="B36" s="38"/>
      <c r="C36" s="38"/>
      <c r="D36" s="38"/>
      <c r="E36" s="38"/>
      <c r="F36" s="38"/>
    </row>
    <row r="37" spans="1:52" ht="15.75" thickTop="1" x14ac:dyDescent="0.25">
      <c r="A37" s="68" t="s">
        <v>30</v>
      </c>
      <c r="B37" s="68"/>
      <c r="C37" s="68"/>
      <c r="D37" s="68"/>
      <c r="E37" s="68"/>
      <c r="F37" s="68"/>
    </row>
    <row r="38" spans="1:52" x14ac:dyDescent="0.25">
      <c r="A38" s="68"/>
      <c r="B38" s="68"/>
      <c r="C38" s="68"/>
      <c r="D38" s="68"/>
      <c r="E38" s="68"/>
      <c r="F38" s="68"/>
    </row>
    <row r="39" spans="1:52" s="10" customFormat="1" x14ac:dyDescent="0.25">
      <c r="A39" s="10" t="s">
        <v>81</v>
      </c>
    </row>
    <row r="40" spans="1:52" x14ac:dyDescent="0.25">
      <c r="A40" s="67" t="s">
        <v>71</v>
      </c>
      <c r="B40" s="67"/>
      <c r="C40" s="67"/>
      <c r="D40" s="67"/>
      <c r="E40" s="6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x14ac:dyDescent="0.25">
      <c r="A41" s="67" t="s">
        <v>32</v>
      </c>
      <c r="B41" s="67"/>
      <c r="C41" s="67"/>
      <c r="D41" s="67"/>
      <c r="E41" s="67"/>
    </row>
    <row r="42" spans="1:52" x14ac:dyDescent="0.25">
      <c r="A42" s="67" t="s">
        <v>72</v>
      </c>
      <c r="B42" s="67"/>
      <c r="C42" s="67"/>
      <c r="D42" s="67"/>
      <c r="E42" s="67"/>
    </row>
    <row r="43" spans="1:52" x14ac:dyDescent="0.25">
      <c r="B43" s="69"/>
      <c r="C43" s="69"/>
      <c r="D43" s="69"/>
      <c r="E43" s="69"/>
      <c r="F43" s="3"/>
    </row>
    <row r="44" spans="1:52" x14ac:dyDescent="0.25">
      <c r="A44" s="7" t="s">
        <v>10</v>
      </c>
      <c r="B44" s="8" t="s">
        <v>77</v>
      </c>
      <c r="C44" s="8" t="s">
        <v>78</v>
      </c>
      <c r="D44" s="8" t="s">
        <v>79</v>
      </c>
      <c r="E44" s="8" t="s">
        <v>80</v>
      </c>
      <c r="F44" s="3"/>
    </row>
    <row r="45" spans="1:52" x14ac:dyDescent="0.25">
      <c r="A45" s="4" t="s">
        <v>16</v>
      </c>
      <c r="B45" s="10"/>
      <c r="C45" s="10"/>
      <c r="D45" s="10"/>
      <c r="E45" s="10"/>
      <c r="F45" s="3"/>
    </row>
    <row r="46" spans="1:52" x14ac:dyDescent="0.25">
      <c r="A46" s="10" t="s">
        <v>34</v>
      </c>
      <c r="B46" s="11">
        <v>4756852202.8000002</v>
      </c>
      <c r="C46" s="11">
        <v>6767399111.8500004</v>
      </c>
      <c r="D46" s="11">
        <v>4831316078.2200003</v>
      </c>
      <c r="E46" s="10">
        <f>SUM(B46:D46)</f>
        <v>16355567392.870003</v>
      </c>
      <c r="F46" s="3"/>
      <c r="G46" s="10"/>
    </row>
    <row r="47" spans="1:52" x14ac:dyDescent="0.25">
      <c r="A47" s="10" t="s">
        <v>35</v>
      </c>
      <c r="B47" s="11">
        <v>1349040147.74</v>
      </c>
      <c r="C47" s="11">
        <v>2150506811.6799998</v>
      </c>
      <c r="D47" s="11">
        <v>5238421780.6300001</v>
      </c>
      <c r="E47" s="10">
        <f>SUM(B47:D47)</f>
        <v>8737968740.0499992</v>
      </c>
      <c r="F47" s="3"/>
      <c r="G47" s="10"/>
    </row>
    <row r="48" spans="1:52" x14ac:dyDescent="0.25">
      <c r="A48" s="10" t="s">
        <v>36</v>
      </c>
      <c r="B48" s="11">
        <v>211478270.47</v>
      </c>
      <c r="C48" s="11">
        <v>187860790.31999999</v>
      </c>
      <c r="D48" s="11">
        <v>723222737.53999996</v>
      </c>
      <c r="E48" s="10">
        <f>SUM(B48:D48)</f>
        <v>1122561798.3299999</v>
      </c>
      <c r="F48" s="3"/>
      <c r="G48" s="10"/>
    </row>
    <row r="49" spans="1:7" x14ac:dyDescent="0.25">
      <c r="A49" s="10" t="s">
        <v>37</v>
      </c>
      <c r="B49" s="11">
        <v>598771114.44000006</v>
      </c>
      <c r="C49" s="11">
        <v>548338000</v>
      </c>
      <c r="D49" s="11">
        <v>401412000</v>
      </c>
      <c r="E49" s="10">
        <f>SUM(B49:D49)</f>
        <v>1548521114.4400001</v>
      </c>
      <c r="F49" s="3"/>
      <c r="G49" s="10"/>
    </row>
    <row r="50" spans="1:7" x14ac:dyDescent="0.25">
      <c r="A50" s="10" t="s">
        <v>38</v>
      </c>
      <c r="B50" s="11">
        <v>440663788.19252825</v>
      </c>
      <c r="C50" s="11">
        <v>531535090.00739646</v>
      </c>
      <c r="D50" s="11">
        <v>799324976.95107269</v>
      </c>
      <c r="E50" s="10">
        <f>SUM(B50:D50)</f>
        <v>1771523855.1509974</v>
      </c>
      <c r="F50" s="3"/>
      <c r="G50" s="10"/>
    </row>
    <row r="51" spans="1:7" x14ac:dyDescent="0.25">
      <c r="A51" s="50" t="s">
        <v>39</v>
      </c>
      <c r="B51" s="50">
        <f>SUM(B46:B50)</f>
        <v>7356805523.6425285</v>
      </c>
      <c r="C51" s="50">
        <f>SUM(C46:C50)</f>
        <v>10185639803.857397</v>
      </c>
      <c r="D51" s="50">
        <f>SUM(D46:D50)</f>
        <v>11993697573.341072</v>
      </c>
      <c r="E51" s="50">
        <f>SUM(E46:E50)</f>
        <v>29536142900.840996</v>
      </c>
      <c r="F51" s="3"/>
    </row>
    <row r="52" spans="1:7" x14ac:dyDescent="0.25">
      <c r="A52" s="4" t="s">
        <v>24</v>
      </c>
      <c r="B52" s="10"/>
      <c r="C52" s="10"/>
      <c r="D52" s="10"/>
      <c r="E52" s="10"/>
      <c r="F52" s="3"/>
    </row>
    <row r="53" spans="1:7" x14ac:dyDescent="0.25">
      <c r="A53" s="10" t="s">
        <v>34</v>
      </c>
      <c r="B53" s="11">
        <v>3532112147.5999999</v>
      </c>
      <c r="C53" s="11">
        <v>3495843742.1199999</v>
      </c>
      <c r="D53" s="11">
        <v>3983061991.2800002</v>
      </c>
      <c r="E53" s="10">
        <f>SUM(B53:D53)</f>
        <v>11011017881</v>
      </c>
      <c r="F53" s="3"/>
    </row>
    <row r="54" spans="1:7" x14ac:dyDescent="0.25">
      <c r="A54" s="10" t="s">
        <v>35</v>
      </c>
      <c r="B54" s="11">
        <v>1510289698.0699999</v>
      </c>
      <c r="C54" s="11">
        <v>772826240.50999999</v>
      </c>
      <c r="D54" s="11">
        <v>808478447.85000002</v>
      </c>
      <c r="E54" s="10">
        <f>SUM(B54:D54)</f>
        <v>3091594386.4299998</v>
      </c>
      <c r="F54" s="3"/>
    </row>
    <row r="55" spans="1:7" x14ac:dyDescent="0.25">
      <c r="A55" s="10" t="s">
        <v>36</v>
      </c>
      <c r="B55" s="11">
        <v>954231836.29999995</v>
      </c>
      <c r="C55" s="11">
        <v>72659674.030000001</v>
      </c>
      <c r="D55" s="11">
        <v>335081157.56</v>
      </c>
      <c r="E55" s="10">
        <f>SUM(B55:D55)</f>
        <v>1361972667.8899999</v>
      </c>
      <c r="F55" s="3"/>
    </row>
    <row r="56" spans="1:7" x14ac:dyDescent="0.25">
      <c r="A56" s="10" t="s">
        <v>37</v>
      </c>
      <c r="B56" s="11">
        <v>382432000</v>
      </c>
      <c r="C56" s="11">
        <v>501645000</v>
      </c>
      <c r="D56" s="11">
        <v>718679000</v>
      </c>
      <c r="E56" s="10">
        <f>SUM(B56:D56)</f>
        <v>1602756000</v>
      </c>
      <c r="F56" s="3"/>
    </row>
    <row r="57" spans="1:7" x14ac:dyDescent="0.25">
      <c r="A57" s="10" t="s">
        <v>40</v>
      </c>
      <c r="B57" s="11">
        <v>331662386.03919673</v>
      </c>
      <c r="C57" s="11">
        <v>308719875.50934643</v>
      </c>
      <c r="D57" s="11">
        <v>590250067.08413947</v>
      </c>
      <c r="E57" s="10">
        <f>SUM(B57:D57)</f>
        <v>1230632328.6326828</v>
      </c>
      <c r="F57" s="3"/>
    </row>
    <row r="58" spans="1:7" ht="15.75" thickBot="1" x14ac:dyDescent="0.3">
      <c r="A58" s="38" t="s">
        <v>39</v>
      </c>
      <c r="B58" s="38">
        <f>SUM(B53:B57)</f>
        <v>6710728068.0091972</v>
      </c>
      <c r="C58" s="38">
        <f>SUM(C53:C57)</f>
        <v>5151694532.1693459</v>
      </c>
      <c r="D58" s="38">
        <f>SUM(D53:D57)</f>
        <v>6435550663.7741404</v>
      </c>
      <c r="E58" s="38">
        <f>SUM(E53:E57)</f>
        <v>18297973263.952682</v>
      </c>
      <c r="F58" s="3"/>
    </row>
    <row r="59" spans="1:7" ht="15.75" thickTop="1" x14ac:dyDescent="0.25">
      <c r="A59" s="4" t="s">
        <v>30</v>
      </c>
      <c r="B59" s="10"/>
      <c r="C59" s="10"/>
      <c r="D59" s="10"/>
      <c r="E59" s="10"/>
      <c r="F59" s="3"/>
    </row>
    <row r="60" spans="1:7" x14ac:dyDescent="0.25">
      <c r="A60" s="12"/>
      <c r="B60" s="12"/>
      <c r="C60" s="12"/>
      <c r="D60" s="12"/>
      <c r="E60" s="12"/>
      <c r="F60" s="12"/>
    </row>
    <row r="61" spans="1:7" x14ac:dyDescent="0.25">
      <c r="B61" s="10"/>
      <c r="C61" s="10"/>
      <c r="D61" s="10"/>
      <c r="E61" s="10"/>
    </row>
    <row r="62" spans="1:7" x14ac:dyDescent="0.25">
      <c r="A62" s="67" t="s">
        <v>73</v>
      </c>
      <c r="B62" s="67"/>
      <c r="C62" s="67"/>
      <c r="D62" s="67"/>
      <c r="E62" s="67"/>
    </row>
    <row r="63" spans="1:7" x14ac:dyDescent="0.25">
      <c r="A63" s="67" t="s">
        <v>43</v>
      </c>
      <c r="B63" s="67"/>
      <c r="C63" s="67"/>
      <c r="D63" s="67"/>
      <c r="E63" s="67"/>
    </row>
    <row r="64" spans="1:7" x14ac:dyDescent="0.25">
      <c r="A64" s="67" t="s">
        <v>72</v>
      </c>
      <c r="B64" s="67"/>
      <c r="C64" s="67"/>
      <c r="D64" s="67"/>
      <c r="E64" s="67"/>
    </row>
    <row r="65" spans="1:6" x14ac:dyDescent="0.25">
      <c r="B65" s="71"/>
      <c r="C65" s="71"/>
      <c r="D65" s="71"/>
      <c r="E65" s="71"/>
    </row>
    <row r="66" spans="1:6" x14ac:dyDescent="0.25">
      <c r="A66" s="8" t="s">
        <v>44</v>
      </c>
      <c r="B66" s="8" t="s">
        <v>77</v>
      </c>
      <c r="C66" s="8" t="s">
        <v>78</v>
      </c>
      <c r="D66" s="8" t="s">
        <v>79</v>
      </c>
      <c r="E66" s="8" t="s">
        <v>80</v>
      </c>
    </row>
    <row r="67" spans="1:6" x14ac:dyDescent="0.25">
      <c r="A67" s="19" t="s">
        <v>45</v>
      </c>
    </row>
    <row r="68" spans="1:6" x14ac:dyDescent="0.25">
      <c r="A68" t="s">
        <v>46</v>
      </c>
      <c r="B68" s="53">
        <v>231017448.67737463</v>
      </c>
      <c r="C68" s="53">
        <v>224519911.51401433</v>
      </c>
      <c r="D68" s="53">
        <v>404457960.94638151</v>
      </c>
      <c r="E68" s="10">
        <f t="shared" ref="E68:E74" si="6">SUM(B68:D68)</f>
        <v>859995321.13777041</v>
      </c>
    </row>
    <row r="69" spans="1:6" x14ac:dyDescent="0.25">
      <c r="A69" t="s">
        <v>47</v>
      </c>
      <c r="B69" s="53">
        <v>51393048.494356543</v>
      </c>
      <c r="C69" s="53">
        <v>68960044.968352348</v>
      </c>
      <c r="D69" s="53">
        <v>117504961.02074772</v>
      </c>
      <c r="E69" s="10">
        <f t="shared" si="6"/>
        <v>237858054.48345661</v>
      </c>
    </row>
    <row r="70" spans="1:6" x14ac:dyDescent="0.25">
      <c r="A70" t="s">
        <v>48</v>
      </c>
      <c r="B70" s="53">
        <v>7482884.3090805076</v>
      </c>
      <c r="C70" s="53">
        <v>4328818.7204865618</v>
      </c>
      <c r="D70" s="53">
        <v>4054724.7838544967</v>
      </c>
      <c r="E70" s="10">
        <f t="shared" si="6"/>
        <v>15866427.813421566</v>
      </c>
    </row>
    <row r="71" spans="1:6" x14ac:dyDescent="0.25">
      <c r="A71" t="s">
        <v>49</v>
      </c>
      <c r="B71" s="53">
        <v>3160387.0547350612</v>
      </c>
      <c r="C71" s="53">
        <v>1051045.6386402214</v>
      </c>
      <c r="D71" s="53">
        <v>2282781.9571860074</v>
      </c>
      <c r="E71" s="10">
        <f t="shared" si="6"/>
        <v>6494214.6505612899</v>
      </c>
      <c r="F71" s="10"/>
    </row>
    <row r="72" spans="1:6" x14ac:dyDescent="0.25">
      <c r="A72" t="s">
        <v>88</v>
      </c>
      <c r="B72" s="53">
        <v>13979660.708781561</v>
      </c>
      <c r="C72" s="53">
        <v>42157336.790902972</v>
      </c>
      <c r="D72" s="53">
        <v>17456608.29130305</v>
      </c>
      <c r="E72" s="10">
        <f t="shared" si="6"/>
        <v>73593605.790987581</v>
      </c>
    </row>
    <row r="73" spans="1:6" x14ac:dyDescent="0.25">
      <c r="A73" t="s">
        <v>89</v>
      </c>
      <c r="B73" s="53">
        <v>133630358.94820002</v>
      </c>
      <c r="C73" s="53">
        <v>190517932.37500003</v>
      </c>
      <c r="D73" s="53">
        <v>253567939.95159999</v>
      </c>
      <c r="E73" s="10">
        <f t="shared" si="6"/>
        <v>577716231.27480006</v>
      </c>
    </row>
    <row r="74" spans="1:6" x14ac:dyDescent="0.25">
      <c r="A74" s="10" t="s">
        <v>90</v>
      </c>
      <c r="B74" s="11">
        <v>7603322888.0999994</v>
      </c>
      <c r="C74" s="11">
        <v>9836023146.6099987</v>
      </c>
      <c r="D74" s="11">
        <v>10411223582.950003</v>
      </c>
      <c r="E74" s="10">
        <f t="shared" si="6"/>
        <v>27850569617.660004</v>
      </c>
      <c r="F74" s="10"/>
    </row>
    <row r="75" spans="1:6" ht="15.75" thickBot="1" x14ac:dyDescent="0.3">
      <c r="A75" s="38" t="s">
        <v>39</v>
      </c>
      <c r="B75" s="39">
        <f>SUM(B68:B74)</f>
        <v>8043986676.2925282</v>
      </c>
      <c r="C75" s="39">
        <f t="shared" ref="C75:E75" si="7">SUM(C68:C74)</f>
        <v>10367558236.617395</v>
      </c>
      <c r="D75" s="39">
        <f t="shared" si="7"/>
        <v>11210548559.901075</v>
      </c>
      <c r="E75" s="39">
        <f t="shared" si="7"/>
        <v>29622093472.811001</v>
      </c>
      <c r="F75" s="10"/>
    </row>
    <row r="76" spans="1:6" ht="15.75" thickTop="1" x14ac:dyDescent="0.25">
      <c r="A76" s="10" t="s">
        <v>50</v>
      </c>
      <c r="B76" s="10"/>
      <c r="C76" s="10"/>
      <c r="D76" s="10"/>
      <c r="E76" s="10"/>
    </row>
    <row r="77" spans="1:6" x14ac:dyDescent="0.25">
      <c r="A77" s="68" t="s">
        <v>82</v>
      </c>
      <c r="B77" s="68"/>
      <c r="C77" s="68"/>
      <c r="D77" s="68"/>
      <c r="E77" s="68"/>
      <c r="F77" s="68"/>
    </row>
    <row r="78" spans="1:6" x14ac:dyDescent="0.25">
      <c r="A78" s="12"/>
      <c r="B78" s="12"/>
      <c r="C78" s="12"/>
      <c r="D78" s="12"/>
      <c r="E78" s="12"/>
      <c r="F78" s="12"/>
    </row>
    <row r="79" spans="1:6" x14ac:dyDescent="0.25">
      <c r="B79" s="10"/>
      <c r="C79" s="10"/>
      <c r="D79" s="10"/>
    </row>
    <row r="80" spans="1:6" x14ac:dyDescent="0.25">
      <c r="A80" s="67" t="s">
        <v>74</v>
      </c>
      <c r="B80" s="67"/>
      <c r="C80" s="67"/>
      <c r="D80" s="67"/>
      <c r="E80" s="67"/>
      <c r="F80" s="10"/>
    </row>
    <row r="81" spans="1:7" x14ac:dyDescent="0.25">
      <c r="A81" s="67" t="s">
        <v>52</v>
      </c>
      <c r="B81" s="67"/>
      <c r="C81" s="67"/>
      <c r="D81" s="67"/>
      <c r="E81" s="67"/>
      <c r="F81" s="10"/>
    </row>
    <row r="82" spans="1:7" x14ac:dyDescent="0.25">
      <c r="A82" s="67" t="s">
        <v>33</v>
      </c>
      <c r="B82" s="67"/>
      <c r="C82" s="67"/>
      <c r="D82" s="67"/>
      <c r="E82" s="67"/>
      <c r="F82" s="10"/>
    </row>
    <row r="83" spans="1:7" x14ac:dyDescent="0.25">
      <c r="A83" s="10"/>
      <c r="B83" s="10"/>
      <c r="C83" s="10"/>
      <c r="D83" s="10"/>
      <c r="E83" s="10"/>
      <c r="F83" s="10"/>
    </row>
    <row r="84" spans="1:7" x14ac:dyDescent="0.25">
      <c r="A84" s="26" t="s">
        <v>44</v>
      </c>
      <c r="B84" s="26" t="s">
        <v>77</v>
      </c>
      <c r="C84" s="26" t="s">
        <v>78</v>
      </c>
      <c r="D84" s="26" t="s">
        <v>79</v>
      </c>
      <c r="E84" s="26" t="s">
        <v>80</v>
      </c>
      <c r="F84" s="10"/>
    </row>
    <row r="85" spans="1:7" x14ac:dyDescent="0.25">
      <c r="A85" s="10"/>
      <c r="B85" s="10"/>
      <c r="C85" s="10"/>
      <c r="D85" s="10"/>
      <c r="E85" s="10"/>
      <c r="F85" s="10"/>
    </row>
    <row r="86" spans="1:7" x14ac:dyDescent="0.25">
      <c r="A86" s="10" t="s">
        <v>75</v>
      </c>
      <c r="B86" s="10">
        <f>'3T'!E90</f>
        <v>98522125698.437714</v>
      </c>
      <c r="C86" s="10">
        <f>B90</f>
        <v>98923320614.515182</v>
      </c>
      <c r="D86" s="10">
        <f>C90</f>
        <v>101044594051.43777</v>
      </c>
      <c r="E86" s="10">
        <f>B86</f>
        <v>98522125698.437714</v>
      </c>
      <c r="F86" s="10"/>
      <c r="G86" s="31"/>
    </row>
    <row r="87" spans="1:7" x14ac:dyDescent="0.25">
      <c r="A87" s="10" t="s">
        <v>54</v>
      </c>
      <c r="B87" s="10">
        <v>8445181592.3700018</v>
      </c>
      <c r="C87" s="10">
        <v>12488831673.540001</v>
      </c>
      <c r="D87" s="10">
        <v>11610270211.339998</v>
      </c>
      <c r="E87" s="10">
        <f>SUM(B87:D87)</f>
        <v>32544283477.25</v>
      </c>
      <c r="F87" s="10"/>
    </row>
    <row r="88" spans="1:7" x14ac:dyDescent="0.25">
      <c r="A88" s="10" t="s">
        <v>55</v>
      </c>
      <c r="B88" s="10">
        <f t="shared" ref="B88:D88" si="8">B87+B86</f>
        <v>106967307290.80771</v>
      </c>
      <c r="C88" s="10">
        <f t="shared" si="8"/>
        <v>111412152288.05518</v>
      </c>
      <c r="D88" s="10">
        <f t="shared" si="8"/>
        <v>112654864262.77777</v>
      </c>
      <c r="E88" s="10">
        <f>E87+E86</f>
        <v>131066409175.68771</v>
      </c>
      <c r="F88" s="10"/>
    </row>
    <row r="89" spans="1:7" x14ac:dyDescent="0.25">
      <c r="A89" s="10" t="s">
        <v>56</v>
      </c>
      <c r="B89" s="10">
        <f>B75</f>
        <v>8043986676.2925282</v>
      </c>
      <c r="C89" s="10">
        <f t="shared" ref="C89:D89" si="9">C75</f>
        <v>10367558236.617395</v>
      </c>
      <c r="D89" s="10">
        <f t="shared" si="9"/>
        <v>11210548559.901075</v>
      </c>
      <c r="E89" s="10">
        <f>SUM(B89:D89)</f>
        <v>29622093472.810997</v>
      </c>
      <c r="F89" s="10"/>
    </row>
    <row r="90" spans="1:7" x14ac:dyDescent="0.25">
      <c r="A90" s="10" t="s">
        <v>57</v>
      </c>
      <c r="B90" s="10">
        <f t="shared" ref="B90:D90" si="10">B88-B89</f>
        <v>98923320614.515182</v>
      </c>
      <c r="C90" s="10">
        <f t="shared" si="10"/>
        <v>101044594051.43777</v>
      </c>
      <c r="D90" s="10">
        <f t="shared" si="10"/>
        <v>101444315702.87669</v>
      </c>
      <c r="E90" s="10">
        <f>E88-E89</f>
        <v>101444315702.87671</v>
      </c>
      <c r="F90" s="10"/>
    </row>
    <row r="91" spans="1:7" ht="15.75" thickBot="1" x14ac:dyDescent="0.3">
      <c r="A91" s="38"/>
      <c r="B91" s="38"/>
      <c r="C91" s="38"/>
      <c r="D91" s="38"/>
      <c r="E91" s="38"/>
      <c r="F91" s="10"/>
    </row>
    <row r="92" spans="1:7" ht="15.75" thickTop="1" x14ac:dyDescent="0.25">
      <c r="A92" s="68" t="s">
        <v>82</v>
      </c>
      <c r="B92" s="68"/>
      <c r="C92" s="68"/>
      <c r="D92" s="68"/>
      <c r="E92" s="68"/>
      <c r="F92" s="68"/>
    </row>
    <row r="94" spans="1:7" x14ac:dyDescent="0.25">
      <c r="A94" t="s">
        <v>101</v>
      </c>
    </row>
  </sheetData>
  <mergeCells count="20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77:F77"/>
    <mergeCell ref="A80:E80"/>
    <mergeCell ref="A81:E81"/>
    <mergeCell ref="A82:E82"/>
    <mergeCell ref="A92:F92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67" workbookViewId="0">
      <selection activeCell="A96" sqref="A96"/>
    </sheetView>
  </sheetViews>
  <sheetFormatPr baseColWidth="10" defaultColWidth="9.140625" defaultRowHeight="15" x14ac:dyDescent="0.25"/>
  <cols>
    <col min="1" max="1" width="51.42578125"/>
    <col min="2" max="5" width="16"/>
    <col min="6" max="6" width="15.7109375"/>
    <col min="7" max="1025" width="11.42578125"/>
  </cols>
  <sheetData>
    <row r="1" spans="1:6" x14ac:dyDescent="0.25">
      <c r="A1" s="67" t="s">
        <v>0</v>
      </c>
      <c r="B1" s="67"/>
      <c r="C1" s="67"/>
      <c r="D1" s="67"/>
      <c r="E1" s="67"/>
      <c r="F1" s="67"/>
    </row>
    <row r="2" spans="1:6" x14ac:dyDescent="0.25">
      <c r="A2" s="2" t="s">
        <v>1</v>
      </c>
      <c r="B2" s="3" t="s">
        <v>2</v>
      </c>
      <c r="C2" s="3"/>
      <c r="D2" s="3"/>
      <c r="E2" s="3"/>
      <c r="F2" s="3"/>
    </row>
    <row r="3" spans="1:6" x14ac:dyDescent="0.25">
      <c r="A3" s="2" t="s">
        <v>3</v>
      </c>
      <c r="B3" s="3" t="s">
        <v>4</v>
      </c>
      <c r="C3" s="3"/>
      <c r="D3" s="3"/>
      <c r="E3" s="3"/>
      <c r="F3" s="3"/>
    </row>
    <row r="4" spans="1:6" x14ac:dyDescent="0.25">
      <c r="A4" s="2" t="s">
        <v>5</v>
      </c>
      <c r="B4" s="3" t="s">
        <v>6</v>
      </c>
      <c r="C4" s="3"/>
      <c r="D4" s="3"/>
      <c r="E4" s="3"/>
      <c r="F4" s="3"/>
    </row>
    <row r="5" spans="1:6" x14ac:dyDescent="0.25">
      <c r="A5" s="2" t="s">
        <v>7</v>
      </c>
      <c r="B5" s="4" t="s">
        <v>96</v>
      </c>
      <c r="C5" s="3"/>
      <c r="D5" s="3"/>
      <c r="E5" s="3"/>
      <c r="F5" s="3"/>
    </row>
    <row r="6" spans="1:6" x14ac:dyDescent="0.25">
      <c r="A6" s="2"/>
      <c r="B6" s="4"/>
      <c r="C6" s="3"/>
      <c r="D6" s="3"/>
      <c r="E6" s="3"/>
      <c r="F6" s="3"/>
    </row>
    <row r="8" spans="1:6" x14ac:dyDescent="0.25">
      <c r="A8" s="67" t="s">
        <v>8</v>
      </c>
      <c r="B8" s="67"/>
      <c r="C8" s="67"/>
      <c r="D8" s="67"/>
      <c r="E8" s="67"/>
      <c r="F8" s="67"/>
    </row>
    <row r="9" spans="1:6" x14ac:dyDescent="0.25">
      <c r="A9" s="67" t="s">
        <v>9</v>
      </c>
      <c r="B9" s="67"/>
      <c r="C9" s="67"/>
      <c r="D9" s="67"/>
      <c r="E9" s="67"/>
      <c r="F9" s="67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7" t="s">
        <v>10</v>
      </c>
      <c r="B11" s="8" t="s">
        <v>11</v>
      </c>
      <c r="C11" s="8" t="s">
        <v>15</v>
      </c>
      <c r="D11" s="8" t="s">
        <v>62</v>
      </c>
      <c r="E11" s="8" t="s">
        <v>83</v>
      </c>
    </row>
    <row r="12" spans="1:6" x14ac:dyDescent="0.25">
      <c r="A12" s="9"/>
      <c r="B12" s="1"/>
      <c r="C12" s="1"/>
      <c r="D12" s="1"/>
      <c r="E12" s="1"/>
    </row>
    <row r="13" spans="1:6" x14ac:dyDescent="0.25">
      <c r="A13" s="4" t="s">
        <v>16</v>
      </c>
      <c r="B13" s="1"/>
      <c r="C13" s="1"/>
      <c r="D13" s="1"/>
      <c r="E13" s="1"/>
    </row>
    <row r="14" spans="1:6" s="10" customFormat="1" x14ac:dyDescent="0.25">
      <c r="A14" s="10" t="s">
        <v>17</v>
      </c>
      <c r="B14" s="10" t="s">
        <v>18</v>
      </c>
      <c r="C14" s="11">
        <f>'1T'!F14</f>
        <v>1761</v>
      </c>
      <c r="D14" s="11">
        <f>'2T'!F14</f>
        <v>2206</v>
      </c>
      <c r="E14" s="11">
        <f t="shared" ref="E14:E21" si="0">SUM(C14:D14)</f>
        <v>3967</v>
      </c>
    </row>
    <row r="15" spans="1:6" x14ac:dyDescent="0.25">
      <c r="A15" s="12"/>
      <c r="B15" s="10" t="s">
        <v>19</v>
      </c>
      <c r="C15" s="11">
        <f>'1T'!F15</f>
        <v>4867</v>
      </c>
      <c r="D15" s="11">
        <f>'2T'!F15</f>
        <v>5977</v>
      </c>
      <c r="E15" s="11">
        <f t="shared" si="0"/>
        <v>10844</v>
      </c>
    </row>
    <row r="16" spans="1:6" s="10" customFormat="1" x14ac:dyDescent="0.25">
      <c r="A16" s="10" t="s">
        <v>20</v>
      </c>
      <c r="B16" s="10" t="s">
        <v>18</v>
      </c>
      <c r="C16" s="11">
        <f>'1T'!F16</f>
        <v>335</v>
      </c>
      <c r="D16" s="11">
        <f>'2T'!F16</f>
        <v>321</v>
      </c>
      <c r="E16" s="11">
        <f t="shared" si="0"/>
        <v>656</v>
      </c>
    </row>
    <row r="17" spans="1:12" s="10" customFormat="1" x14ac:dyDescent="0.25">
      <c r="A17" s="12"/>
      <c r="B17" s="10" t="s">
        <v>19</v>
      </c>
      <c r="C17" s="11">
        <f>'1T'!F17</f>
        <v>1008</v>
      </c>
      <c r="D17" s="11">
        <f>'2T'!F17</f>
        <v>969</v>
      </c>
      <c r="E17" s="11">
        <f t="shared" si="0"/>
        <v>1977</v>
      </c>
    </row>
    <row r="18" spans="1:12" s="10" customFormat="1" x14ac:dyDescent="0.25">
      <c r="A18" s="10" t="s">
        <v>21</v>
      </c>
      <c r="B18" s="10" t="s">
        <v>18</v>
      </c>
      <c r="C18" s="11">
        <f>'1T'!F18</f>
        <v>183</v>
      </c>
      <c r="D18" s="11">
        <f>'2T'!F18</f>
        <v>120</v>
      </c>
      <c r="E18" s="11">
        <f t="shared" si="0"/>
        <v>303</v>
      </c>
      <c r="F18"/>
      <c r="G18"/>
      <c r="H18"/>
      <c r="I18"/>
      <c r="J18"/>
      <c r="K18"/>
      <c r="L18"/>
    </row>
    <row r="19" spans="1:12" s="10" customFormat="1" x14ac:dyDescent="0.25">
      <c r="A19" s="12"/>
      <c r="B19" s="10" t="s">
        <v>19</v>
      </c>
      <c r="C19" s="11">
        <f>'1T'!F19</f>
        <v>608</v>
      </c>
      <c r="D19" s="11">
        <f>'2T'!F19</f>
        <v>405</v>
      </c>
      <c r="E19" s="11">
        <f t="shared" si="0"/>
        <v>1013</v>
      </c>
    </row>
    <row r="20" spans="1:12" s="10" customFormat="1" ht="15" customHeight="1" x14ac:dyDescent="0.25">
      <c r="A20" s="70" t="s">
        <v>22</v>
      </c>
      <c r="B20" s="10" t="s">
        <v>18</v>
      </c>
      <c r="C20" s="11">
        <f>'1T'!F20</f>
        <v>235</v>
      </c>
      <c r="D20" s="11">
        <f>'2T'!F20</f>
        <v>231</v>
      </c>
      <c r="E20" s="11">
        <f t="shared" si="0"/>
        <v>466</v>
      </c>
      <c r="F20"/>
      <c r="G20"/>
      <c r="H20"/>
      <c r="I20"/>
      <c r="J20"/>
      <c r="K20"/>
      <c r="L20"/>
    </row>
    <row r="21" spans="1:12" x14ac:dyDescent="0.25">
      <c r="A21" s="70"/>
      <c r="B21" s="10" t="s">
        <v>19</v>
      </c>
      <c r="C21" s="11">
        <f>'1T'!F21</f>
        <v>666</v>
      </c>
      <c r="D21" s="11">
        <f>'2T'!F21</f>
        <v>642</v>
      </c>
      <c r="E21" s="11">
        <f t="shared" si="0"/>
        <v>1308</v>
      </c>
      <c r="F21" s="10"/>
      <c r="G21" s="10"/>
      <c r="H21" s="10"/>
      <c r="I21" s="10"/>
      <c r="J21" s="10"/>
      <c r="K21" s="10"/>
      <c r="L21" s="10"/>
    </row>
    <row r="22" spans="1:12" x14ac:dyDescent="0.25">
      <c r="A22" s="15" t="s">
        <v>23</v>
      </c>
      <c r="B22" s="46" t="s">
        <v>18</v>
      </c>
      <c r="C22" s="47">
        <f t="shared" ref="C22:D22" si="1">+C14+C16+C18+C20</f>
        <v>2514</v>
      </c>
      <c r="D22" s="47">
        <f t="shared" si="1"/>
        <v>2878</v>
      </c>
      <c r="E22" s="47">
        <f>+E14+E16+E18+E20</f>
        <v>5392</v>
      </c>
      <c r="F22" s="31"/>
      <c r="G22" s="10"/>
      <c r="H22" s="10"/>
      <c r="I22" s="10"/>
      <c r="J22" s="10"/>
      <c r="K22" s="10"/>
      <c r="L22" s="10"/>
    </row>
    <row r="23" spans="1:12" x14ac:dyDescent="0.25">
      <c r="A23" s="14"/>
      <c r="B23" s="46" t="s">
        <v>19</v>
      </c>
      <c r="C23" s="47">
        <f t="shared" ref="C23:D23" si="2">+C15+C17+C19+C21</f>
        <v>7149</v>
      </c>
      <c r="D23" s="47">
        <f t="shared" si="2"/>
        <v>7993</v>
      </c>
      <c r="E23" s="47">
        <f>+E15+E17+E19+E21</f>
        <v>15142</v>
      </c>
      <c r="F23" s="31"/>
      <c r="G23" s="10"/>
      <c r="H23" s="10"/>
      <c r="I23" s="10"/>
      <c r="J23" s="10"/>
      <c r="K23" s="10"/>
      <c r="L23" s="10"/>
    </row>
    <row r="24" spans="1:12" x14ac:dyDescent="0.25">
      <c r="A24" s="14"/>
      <c r="E24" s="11"/>
      <c r="F24" s="10"/>
      <c r="G24" s="10"/>
      <c r="H24" s="10"/>
      <c r="I24" s="10"/>
      <c r="J24" s="10"/>
      <c r="K24" s="10"/>
      <c r="L24" s="10"/>
    </row>
    <row r="25" spans="1:12" x14ac:dyDescent="0.25">
      <c r="A25" s="4" t="s">
        <v>24</v>
      </c>
      <c r="E25" s="11"/>
      <c r="F25" s="10"/>
      <c r="G25" s="10"/>
      <c r="H25" s="10"/>
      <c r="I25" s="10"/>
      <c r="J25" s="10"/>
      <c r="K25" s="10"/>
      <c r="L25" s="10"/>
    </row>
    <row r="26" spans="1:12" x14ac:dyDescent="0.25">
      <c r="A26" s="10" t="s">
        <v>25</v>
      </c>
      <c r="B26" s="10" t="s">
        <v>18</v>
      </c>
      <c r="C26" s="11">
        <f>'1T'!F26</f>
        <v>2129</v>
      </c>
      <c r="D26" s="11">
        <f>'2T'!F26</f>
        <v>2157</v>
      </c>
      <c r="E26" s="11">
        <f t="shared" ref="E26:E33" si="3">SUM(C26:D26)</f>
        <v>4286</v>
      </c>
    </row>
    <row r="27" spans="1:12" x14ac:dyDescent="0.25">
      <c r="A27" s="12"/>
      <c r="B27" s="10" t="s">
        <v>19</v>
      </c>
      <c r="C27" s="11">
        <f>'1T'!F27</f>
        <v>5921</v>
      </c>
      <c r="D27" s="11">
        <f>'2T'!F27</f>
        <v>5969</v>
      </c>
      <c r="E27" s="11">
        <f t="shared" si="3"/>
        <v>11890</v>
      </c>
      <c r="F27" s="10"/>
      <c r="G27" s="10"/>
      <c r="H27" s="10"/>
      <c r="I27" s="10"/>
      <c r="J27" s="10"/>
      <c r="K27" s="10"/>
      <c r="L27" s="10"/>
    </row>
    <row r="28" spans="1:12" x14ac:dyDescent="0.25">
      <c r="A28" s="10" t="s">
        <v>26</v>
      </c>
      <c r="B28" s="10" t="s">
        <v>18</v>
      </c>
      <c r="C28" s="11">
        <f>'1T'!F28</f>
        <v>395</v>
      </c>
      <c r="D28" s="11">
        <f>'2T'!F28</f>
        <v>368</v>
      </c>
      <c r="E28" s="11">
        <f t="shared" si="3"/>
        <v>763</v>
      </c>
    </row>
    <row r="29" spans="1:12" x14ac:dyDescent="0.25">
      <c r="B29" s="10" t="s">
        <v>19</v>
      </c>
      <c r="C29" s="11">
        <f>'1T'!F29</f>
        <v>1180</v>
      </c>
      <c r="D29" s="11">
        <f>'2T'!F29</f>
        <v>1097</v>
      </c>
      <c r="E29" s="11">
        <f t="shared" si="3"/>
        <v>2277</v>
      </c>
      <c r="F29" s="10"/>
      <c r="G29" s="10"/>
      <c r="H29" s="10"/>
      <c r="I29" s="10"/>
      <c r="J29" s="10"/>
      <c r="K29" s="10"/>
      <c r="L29" s="10"/>
    </row>
    <row r="30" spans="1:12" x14ac:dyDescent="0.25">
      <c r="A30" s="10" t="s">
        <v>27</v>
      </c>
      <c r="B30" s="10" t="s">
        <v>18</v>
      </c>
      <c r="C30" s="11">
        <f>'1T'!F30</f>
        <v>362</v>
      </c>
      <c r="D30" s="11">
        <f>'2T'!F30</f>
        <v>101</v>
      </c>
      <c r="E30" s="11">
        <f t="shared" si="3"/>
        <v>463</v>
      </c>
    </row>
    <row r="31" spans="1:12" x14ac:dyDescent="0.25">
      <c r="B31" s="10" t="s">
        <v>19</v>
      </c>
      <c r="C31" s="11">
        <f>'1T'!F31</f>
        <v>1190</v>
      </c>
      <c r="D31" s="11">
        <f>'2T'!F31</f>
        <v>334</v>
      </c>
      <c r="E31" s="11">
        <f t="shared" si="3"/>
        <v>1524</v>
      </c>
      <c r="F31" s="10"/>
      <c r="G31" s="10"/>
      <c r="H31" s="10"/>
      <c r="I31" s="10"/>
      <c r="J31" s="10"/>
      <c r="K31" s="10"/>
      <c r="L31" s="10"/>
    </row>
    <row r="32" spans="1:12" ht="15" customHeight="1" x14ac:dyDescent="0.25">
      <c r="A32" s="70" t="s">
        <v>28</v>
      </c>
      <c r="B32" s="10" t="s">
        <v>18</v>
      </c>
      <c r="C32" s="11">
        <f>'1T'!F32</f>
        <v>255</v>
      </c>
      <c r="D32" s="11">
        <f>'2T'!F32</f>
        <v>258</v>
      </c>
      <c r="E32" s="11">
        <f t="shared" si="3"/>
        <v>513</v>
      </c>
    </row>
    <row r="33" spans="1:13" s="10" customFormat="1" x14ac:dyDescent="0.25">
      <c r="A33" s="70"/>
      <c r="B33" s="10" t="s">
        <v>19</v>
      </c>
      <c r="C33" s="11">
        <f>'1T'!F33</f>
        <v>702</v>
      </c>
      <c r="D33" s="11">
        <f>'2T'!F33</f>
        <v>728</v>
      </c>
      <c r="E33" s="11">
        <f t="shared" si="3"/>
        <v>1430</v>
      </c>
    </row>
    <row r="34" spans="1:13" s="10" customFormat="1" x14ac:dyDescent="0.25">
      <c r="A34" s="15" t="s">
        <v>29</v>
      </c>
      <c r="B34" s="46" t="s">
        <v>18</v>
      </c>
      <c r="C34" s="47">
        <f t="shared" ref="C34:D34" si="4">+C26+C28+C30+C32</f>
        <v>3141</v>
      </c>
      <c r="D34" s="47">
        <f t="shared" si="4"/>
        <v>2884</v>
      </c>
      <c r="E34" s="47">
        <f>+E26+E28+E30+E32</f>
        <v>6025</v>
      </c>
      <c r="F34" s="31"/>
    </row>
    <row r="35" spans="1:13" s="10" customFormat="1" x14ac:dyDescent="0.25">
      <c r="A35" s="14"/>
      <c r="B35" s="46" t="s">
        <v>19</v>
      </c>
      <c r="C35" s="47">
        <f t="shared" ref="C35:D35" si="5">+C27+C29+C31+C33</f>
        <v>8993</v>
      </c>
      <c r="D35" s="47">
        <f t="shared" si="5"/>
        <v>8128</v>
      </c>
      <c r="E35" s="47">
        <f>+E27+E29+E31+E33</f>
        <v>17121</v>
      </c>
      <c r="F35" s="31"/>
    </row>
    <row r="36" spans="1:13" ht="15.75" thickBot="1" x14ac:dyDescent="0.3">
      <c r="A36" s="38"/>
      <c r="B36" s="38"/>
      <c r="C36" s="38"/>
      <c r="D36" s="38"/>
      <c r="E36" s="38"/>
    </row>
    <row r="37" spans="1:13" ht="15.75" thickTop="1" x14ac:dyDescent="0.25">
      <c r="A37" s="68" t="s">
        <v>30</v>
      </c>
      <c r="B37" s="68"/>
      <c r="C37" s="68"/>
      <c r="D37" s="68"/>
      <c r="E37" s="68"/>
      <c r="F37" s="68"/>
    </row>
    <row r="38" spans="1:13" s="10" customFormat="1" x14ac:dyDescent="0.25">
      <c r="A38" s="17"/>
    </row>
    <row r="39" spans="1:13" x14ac:dyDescent="0.25">
      <c r="G39" s="10"/>
      <c r="H39" s="10"/>
      <c r="I39" s="10"/>
      <c r="J39" s="10"/>
      <c r="K39" s="10"/>
      <c r="L39" s="10"/>
      <c r="M39" s="10"/>
    </row>
    <row r="40" spans="1:13" x14ac:dyDescent="0.25">
      <c r="A40" s="67" t="s">
        <v>31</v>
      </c>
      <c r="B40" s="67"/>
      <c r="C40" s="67"/>
      <c r="D40" s="67"/>
      <c r="E40" s="67"/>
      <c r="G40" s="10"/>
      <c r="H40" s="10"/>
      <c r="I40" s="10"/>
      <c r="J40" s="10"/>
      <c r="K40" s="10"/>
      <c r="L40" s="10"/>
      <c r="M40" s="10"/>
    </row>
    <row r="41" spans="1:13" x14ac:dyDescent="0.25">
      <c r="A41" s="67" t="s">
        <v>32</v>
      </c>
      <c r="B41" s="67"/>
      <c r="C41" s="67"/>
      <c r="D41" s="67"/>
      <c r="E41" s="67"/>
    </row>
    <row r="42" spans="1:13" x14ac:dyDescent="0.25">
      <c r="A42" s="67" t="s">
        <v>33</v>
      </c>
      <c r="B42" s="67"/>
      <c r="C42" s="67"/>
      <c r="D42" s="67"/>
      <c r="E42" s="67"/>
    </row>
    <row r="43" spans="1:13" ht="15.75" thickBot="1" x14ac:dyDescent="0.3">
      <c r="B43" s="69"/>
      <c r="C43" s="69"/>
      <c r="D43" s="69"/>
      <c r="E43" s="67"/>
      <c r="F43" s="3"/>
    </row>
    <row r="44" spans="1:13" ht="15.75" thickBot="1" x14ac:dyDescent="0.3">
      <c r="A44" s="7" t="s">
        <v>10</v>
      </c>
      <c r="B44" s="8" t="s">
        <v>15</v>
      </c>
      <c r="C44" s="8" t="s">
        <v>62</v>
      </c>
      <c r="D44" s="8" t="s">
        <v>83</v>
      </c>
      <c r="E44" s="1"/>
    </row>
    <row r="45" spans="1:13" x14ac:dyDescent="0.25">
      <c r="A45" s="4" t="s">
        <v>16</v>
      </c>
      <c r="B45" s="10"/>
      <c r="C45" s="10"/>
      <c r="D45" s="10"/>
      <c r="E45" s="22"/>
    </row>
    <row r="46" spans="1:13" x14ac:dyDescent="0.25">
      <c r="A46" s="10" t="s">
        <v>34</v>
      </c>
      <c r="B46" s="11">
        <f>'1T'!E46</f>
        <v>11909838630.57</v>
      </c>
      <c r="C46" s="11">
        <f>'2T'!E46</f>
        <v>14705039491.75</v>
      </c>
      <c r="D46" s="11">
        <f>+SUM(B46:C46)</f>
        <v>26614878122.32</v>
      </c>
      <c r="E46" s="24"/>
    </row>
    <row r="47" spans="1:13" x14ac:dyDescent="0.25">
      <c r="A47" s="10" t="s">
        <v>35</v>
      </c>
      <c r="B47" s="11">
        <f>'1T'!E47</f>
        <v>3301757640.9400001</v>
      </c>
      <c r="C47" s="11">
        <f>'2T'!E47</f>
        <v>3078942543.27</v>
      </c>
      <c r="D47" s="11">
        <f>+SUM(B47:C47)</f>
        <v>6380700184.21</v>
      </c>
      <c r="E47" s="24"/>
    </row>
    <row r="48" spans="1:13" x14ac:dyDescent="0.25">
      <c r="A48" s="10" t="s">
        <v>36</v>
      </c>
      <c r="B48" s="11">
        <f>'1T'!E48</f>
        <v>2507033246.9699998</v>
      </c>
      <c r="C48" s="11">
        <f>'2T'!E48</f>
        <v>1534310884.9400001</v>
      </c>
      <c r="D48" s="11">
        <f>+SUM(B48:C48)</f>
        <v>4041344131.9099998</v>
      </c>
      <c r="E48" s="24"/>
    </row>
    <row r="49" spans="1:6" ht="30" x14ac:dyDescent="0.25">
      <c r="A49" s="18" t="s">
        <v>37</v>
      </c>
      <c r="B49" s="11">
        <f>'1T'!E49</f>
        <v>1397173534.5699999</v>
      </c>
      <c r="C49" s="11">
        <f>'2T'!E49</f>
        <v>1391273000</v>
      </c>
      <c r="D49" s="11">
        <f>+SUM(B49:C49)</f>
        <v>2788446534.5699997</v>
      </c>
      <c r="E49" s="24"/>
    </row>
    <row r="50" spans="1:6" x14ac:dyDescent="0.25">
      <c r="A50" s="10" t="s">
        <v>38</v>
      </c>
      <c r="B50" s="11">
        <f>'1T'!E50</f>
        <v>772908355.62639344</v>
      </c>
      <c r="C50" s="11">
        <f>'2T'!E50</f>
        <v>754091875.91512609</v>
      </c>
      <c r="D50" s="11">
        <f>+SUM(B50:C50)</f>
        <v>1527000231.5415196</v>
      </c>
    </row>
    <row r="51" spans="1:6" ht="15.75" thickBot="1" x14ac:dyDescent="0.3">
      <c r="A51" s="42" t="s">
        <v>39</v>
      </c>
      <c r="B51" s="60">
        <f t="shared" ref="B51:C51" si="6">SUM(B46:B50)</f>
        <v>19888711408.676392</v>
      </c>
      <c r="C51" s="60">
        <f t="shared" si="6"/>
        <v>21463657795.875126</v>
      </c>
      <c r="D51" s="60">
        <f>SUM(D46:D50)</f>
        <v>41352369204.551521</v>
      </c>
      <c r="E51" s="31"/>
    </row>
    <row r="52" spans="1:6" x14ac:dyDescent="0.25">
      <c r="A52" s="4" t="s">
        <v>24</v>
      </c>
      <c r="B52" s="11"/>
      <c r="C52" s="11"/>
      <c r="D52" s="10"/>
    </row>
    <row r="53" spans="1:6" x14ac:dyDescent="0.25">
      <c r="A53" s="10" t="s">
        <v>34</v>
      </c>
      <c r="B53" s="11">
        <f>'1T'!E53</f>
        <v>14280005805.630001</v>
      </c>
      <c r="C53" s="11">
        <f>'2T'!E53</f>
        <v>14652515819.59</v>
      </c>
      <c r="D53" s="11">
        <f>+SUM(B53:C53)</f>
        <v>28932521625.220001</v>
      </c>
      <c r="E53" t="s">
        <v>87</v>
      </c>
    </row>
    <row r="54" spans="1:6" x14ac:dyDescent="0.25">
      <c r="A54" s="10" t="s">
        <v>35</v>
      </c>
      <c r="B54" s="11">
        <f>'1T'!E54</f>
        <v>5184117298.6199999</v>
      </c>
      <c r="C54" s="11">
        <f>'2T'!E54</f>
        <v>3629641594.5799999</v>
      </c>
      <c r="D54" s="11">
        <f>+SUM(B54:C54)</f>
        <v>8813758893.2000008</v>
      </c>
    </row>
    <row r="55" spans="1:6" x14ac:dyDescent="0.25">
      <c r="A55" s="10" t="s">
        <v>36</v>
      </c>
      <c r="B55" s="11">
        <f>'1T'!E55</f>
        <v>5750821087.4099998</v>
      </c>
      <c r="C55" s="11">
        <f>'2T'!E55</f>
        <v>1203180162.54</v>
      </c>
      <c r="D55" s="11">
        <f>+SUM(B55:C55)</f>
        <v>6954001249.9499998</v>
      </c>
    </row>
    <row r="56" spans="1:6" ht="30" x14ac:dyDescent="0.25">
      <c r="A56" s="18" t="s">
        <v>37</v>
      </c>
      <c r="B56" s="11">
        <f>'1T'!E56</f>
        <v>1494812000</v>
      </c>
      <c r="C56" s="11">
        <f>'2T'!E56</f>
        <v>1522936000</v>
      </c>
      <c r="D56" s="11">
        <f>+SUM(B56:C56)</f>
        <v>3017748000</v>
      </c>
    </row>
    <row r="57" spans="1:6" x14ac:dyDescent="0.25">
      <c r="A57" s="10" t="s">
        <v>40</v>
      </c>
      <c r="B57" s="11">
        <f>'1T'!E57</f>
        <v>969560590.66952169</v>
      </c>
      <c r="C57" s="11">
        <f>'2T'!E57</f>
        <v>768172159.60749042</v>
      </c>
      <c r="D57" s="11">
        <f>+SUM(B57:C57)</f>
        <v>1737732750.2770121</v>
      </c>
    </row>
    <row r="58" spans="1:6" ht="15.75" thickBot="1" x14ac:dyDescent="0.3">
      <c r="A58" s="38" t="s">
        <v>39</v>
      </c>
      <c r="B58" s="39">
        <f t="shared" ref="B58:C58" si="7">SUM(B53:B57)</f>
        <v>27679316782.329521</v>
      </c>
      <c r="C58" s="39">
        <f t="shared" si="7"/>
        <v>21776445736.31749</v>
      </c>
      <c r="D58" s="39">
        <f>SUM(D53:D57)</f>
        <v>49455762518.647011</v>
      </c>
      <c r="E58" s="31"/>
    </row>
    <row r="59" spans="1:6" ht="15.75" thickTop="1" x14ac:dyDescent="0.25">
      <c r="A59" s="3" t="s">
        <v>41</v>
      </c>
      <c r="B59" s="25"/>
      <c r="C59" s="25"/>
      <c r="D59" s="25"/>
      <c r="E59" s="25"/>
      <c r="F59" s="25"/>
    </row>
    <row r="60" spans="1:6" x14ac:dyDescent="0.25">
      <c r="A60" s="10"/>
      <c r="B60" s="25"/>
      <c r="C60" s="25"/>
      <c r="D60" s="25"/>
      <c r="E60" s="25"/>
      <c r="F60" s="25"/>
    </row>
    <row r="62" spans="1:6" x14ac:dyDescent="0.25">
      <c r="A62" s="67" t="s">
        <v>42</v>
      </c>
      <c r="B62" s="67"/>
      <c r="C62" s="67"/>
      <c r="D62" s="67"/>
      <c r="E62" s="67"/>
      <c r="F62" s="10"/>
    </row>
    <row r="63" spans="1:6" x14ac:dyDescent="0.25">
      <c r="A63" s="67" t="s">
        <v>43</v>
      </c>
      <c r="B63" s="67"/>
      <c r="C63" s="67"/>
      <c r="D63" s="67"/>
      <c r="E63" s="67"/>
    </row>
    <row r="64" spans="1:6" x14ac:dyDescent="0.25">
      <c r="A64" s="67" t="s">
        <v>33</v>
      </c>
      <c r="B64" s="67"/>
      <c r="C64" s="67"/>
      <c r="D64" s="67"/>
      <c r="E64" s="67"/>
    </row>
    <row r="65" spans="1:6" x14ac:dyDescent="0.25">
      <c r="B65" s="71"/>
      <c r="C65" s="71"/>
      <c r="D65" s="71"/>
      <c r="E65" s="73"/>
      <c r="F65" s="6"/>
    </row>
    <row r="66" spans="1:6" x14ac:dyDescent="0.25">
      <c r="A66" s="26" t="s">
        <v>44</v>
      </c>
      <c r="B66" s="8" t="s">
        <v>15</v>
      </c>
      <c r="C66" s="8" t="s">
        <v>62</v>
      </c>
      <c r="D66" s="8" t="s">
        <v>83</v>
      </c>
      <c r="E66" s="6"/>
    </row>
    <row r="67" spans="1:6" x14ac:dyDescent="0.25">
      <c r="A67" s="35" t="s">
        <v>45</v>
      </c>
      <c r="B67" s="1"/>
      <c r="C67" s="1"/>
      <c r="D67" s="1"/>
      <c r="E67" s="6"/>
    </row>
    <row r="68" spans="1:6" x14ac:dyDescent="0.25">
      <c r="A68" t="s">
        <v>46</v>
      </c>
      <c r="B68" s="6">
        <f>'1T'!E68</f>
        <v>219158556.45125017</v>
      </c>
      <c r="C68" s="6">
        <f>'2T'!E68</f>
        <v>184806814.55192024</v>
      </c>
      <c r="D68" s="6">
        <f t="shared" ref="D68:D74" si="8">+SUM(B68:C68)</f>
        <v>403965371.00317037</v>
      </c>
      <c r="E68" s="6"/>
    </row>
    <row r="69" spans="1:6" x14ac:dyDescent="0.25">
      <c r="A69" t="s">
        <v>47</v>
      </c>
      <c r="B69" s="6">
        <f>'1T'!E69</f>
        <v>84576492.665382475</v>
      </c>
      <c r="C69" s="6">
        <f>'2T'!E69</f>
        <v>116690339.90767327</v>
      </c>
      <c r="D69" s="6">
        <f t="shared" si="8"/>
        <v>201266832.57305574</v>
      </c>
      <c r="E69" s="6"/>
    </row>
    <row r="70" spans="1:6" x14ac:dyDescent="0.25">
      <c r="A70" t="s">
        <v>48</v>
      </c>
      <c r="B70" s="6">
        <f>'1T'!E70</f>
        <v>10138523.257529864</v>
      </c>
      <c r="C70" s="6">
        <f>'2T'!E70</f>
        <v>8898399.4289986491</v>
      </c>
      <c r="D70" s="6">
        <f t="shared" si="8"/>
        <v>19036922.686528511</v>
      </c>
      <c r="E70" s="6"/>
    </row>
    <row r="71" spans="1:6" x14ac:dyDescent="0.25">
      <c r="A71" t="s">
        <v>49</v>
      </c>
      <c r="B71" s="6">
        <f>'1T'!E71</f>
        <v>44050878.423714697</v>
      </c>
      <c r="C71" s="6">
        <f>'2T'!E71</f>
        <v>16210321.590753904</v>
      </c>
      <c r="D71" s="6">
        <f t="shared" si="8"/>
        <v>60261200.014468603</v>
      </c>
      <c r="E71" s="6"/>
    </row>
    <row r="72" spans="1:6" x14ac:dyDescent="0.25">
      <c r="A72" t="s">
        <v>88</v>
      </c>
      <c r="B72" s="6">
        <f>'1T'!E72</f>
        <v>31877508.74431622</v>
      </c>
      <c r="C72" s="6">
        <f>'2T'!E72</f>
        <v>16724934.547180016</v>
      </c>
      <c r="D72" s="6">
        <f t="shared" si="8"/>
        <v>48602443.291496232</v>
      </c>
      <c r="E72" s="6"/>
    </row>
    <row r="73" spans="1:6" x14ac:dyDescent="0.25">
      <c r="A73" t="s">
        <v>89</v>
      </c>
      <c r="B73" s="6">
        <f>'1T'!E73</f>
        <v>383106396.08420002</v>
      </c>
      <c r="C73" s="6">
        <f>'2T'!E73</f>
        <v>410761065.88859999</v>
      </c>
      <c r="D73" s="6">
        <f t="shared" si="8"/>
        <v>793867461.97280002</v>
      </c>
      <c r="E73" s="6"/>
    </row>
    <row r="74" spans="1:6" x14ac:dyDescent="0.25">
      <c r="A74" s="10" t="s">
        <v>90</v>
      </c>
      <c r="B74" s="63">
        <f>'1T'!E74</f>
        <v>21589212099.042999</v>
      </c>
      <c r="C74" s="63">
        <f>'2T'!E74</f>
        <v>23977294007.860001</v>
      </c>
      <c r="D74" s="63">
        <f t="shared" si="8"/>
        <v>45566506106.903</v>
      </c>
      <c r="E74" s="24"/>
    </row>
    <row r="75" spans="1:6" ht="15.75" thickBot="1" x14ac:dyDescent="0.3">
      <c r="A75" s="38" t="s">
        <v>39</v>
      </c>
      <c r="B75" s="40">
        <f>+SUM(B68:B74)</f>
        <v>22362120454.669392</v>
      </c>
      <c r="C75" s="40">
        <f t="shared" ref="C75:D75" si="9">+SUM(C68:C74)</f>
        <v>24731385883.775127</v>
      </c>
      <c r="D75" s="40">
        <f t="shared" si="9"/>
        <v>47093506338.444519</v>
      </c>
      <c r="E75" s="24"/>
    </row>
    <row r="76" spans="1:6" ht="15.75" thickTop="1" x14ac:dyDescent="0.25">
      <c r="A76" s="10" t="s">
        <v>50</v>
      </c>
      <c r="B76" s="10"/>
      <c r="C76" s="10"/>
      <c r="D76" s="10"/>
      <c r="E76" s="10"/>
      <c r="F76" s="10"/>
    </row>
    <row r="77" spans="1:6" x14ac:dyDescent="0.25">
      <c r="A77" s="4" t="s">
        <v>41</v>
      </c>
      <c r="B77" s="12"/>
      <c r="C77" s="12"/>
      <c r="D77" s="12"/>
      <c r="E77" s="12"/>
      <c r="F77" s="29"/>
    </row>
    <row r="80" spans="1:6" s="10" customFormat="1" x14ac:dyDescent="0.25">
      <c r="A80" s="67" t="s">
        <v>51</v>
      </c>
      <c r="B80" s="67"/>
      <c r="C80" s="67"/>
      <c r="D80" s="67"/>
      <c r="E80" s="67"/>
      <c r="F80" s="22"/>
    </row>
    <row r="81" spans="1:6" s="10" customFormat="1" x14ac:dyDescent="0.25">
      <c r="A81" s="67" t="s">
        <v>52</v>
      </c>
      <c r="B81" s="67"/>
      <c r="C81" s="67"/>
      <c r="D81" s="67"/>
      <c r="E81" s="67"/>
      <c r="F81" s="22"/>
    </row>
    <row r="82" spans="1:6" s="10" customFormat="1" x14ac:dyDescent="0.25">
      <c r="A82" s="67" t="s">
        <v>33</v>
      </c>
      <c r="B82" s="67"/>
      <c r="C82" s="67"/>
      <c r="D82" s="67"/>
      <c r="E82" s="67"/>
      <c r="F82" s="22"/>
    </row>
    <row r="83" spans="1:6" x14ac:dyDescent="0.25">
      <c r="A83" s="22"/>
      <c r="B83" s="22"/>
      <c r="C83" s="22"/>
      <c r="D83" s="22"/>
      <c r="E83" s="22"/>
      <c r="F83" s="22"/>
    </row>
    <row r="84" spans="1:6" x14ac:dyDescent="0.25">
      <c r="A84" s="26" t="s">
        <v>44</v>
      </c>
      <c r="B84" s="8" t="s">
        <v>15</v>
      </c>
      <c r="C84" s="8" t="s">
        <v>62</v>
      </c>
      <c r="D84" s="8" t="s">
        <v>83</v>
      </c>
      <c r="E84" s="30"/>
    </row>
    <row r="85" spans="1:6" x14ac:dyDescent="0.25">
      <c r="A85" s="10"/>
      <c r="B85" s="10"/>
      <c r="C85" s="10"/>
      <c r="D85" s="10"/>
      <c r="E85" s="22"/>
    </row>
    <row r="86" spans="1:6" x14ac:dyDescent="0.25">
      <c r="A86" s="10" t="s">
        <v>53</v>
      </c>
      <c r="B86" s="28">
        <f>'1T'!E86</f>
        <v>99557343920.959595</v>
      </c>
      <c r="C86" s="28">
        <f>'2T'!E86</f>
        <v>97575581302.520218</v>
      </c>
      <c r="D86" s="28">
        <f>B86</f>
        <v>99557343920.959595</v>
      </c>
      <c r="E86" s="24"/>
    </row>
    <row r="87" spans="1:6" x14ac:dyDescent="0.25">
      <c r="A87" s="10" t="s">
        <v>54</v>
      </c>
      <c r="B87" s="28">
        <f>'1T'!E87</f>
        <v>20380357836.230003</v>
      </c>
      <c r="C87" s="28">
        <f>'2T'!E87</f>
        <v>26535726893.900002</v>
      </c>
      <c r="D87" s="28">
        <f>+SUM(B87:C87)</f>
        <v>46916084730.130005</v>
      </c>
      <c r="E87" s="32"/>
    </row>
    <row r="88" spans="1:6" x14ac:dyDescent="0.25">
      <c r="A88" s="10" t="s">
        <v>55</v>
      </c>
      <c r="B88" s="28">
        <f>'1T'!E88</f>
        <v>119937701757.18961</v>
      </c>
      <c r="C88" s="28">
        <f>'2T'!E88</f>
        <v>124111308196.42023</v>
      </c>
      <c r="D88" s="28">
        <f>D86+D87</f>
        <v>146473428651.0896</v>
      </c>
      <c r="E88" s="32"/>
    </row>
    <row r="89" spans="1:6" x14ac:dyDescent="0.25">
      <c r="A89" s="10" t="s">
        <v>56</v>
      </c>
      <c r="B89" s="28">
        <f>'1T'!E89</f>
        <v>22362120454.669392</v>
      </c>
      <c r="C89" s="28">
        <f>'2T'!E89</f>
        <v>24731385883.775127</v>
      </c>
      <c r="D89" s="28">
        <f>+SUM(B89:C89)</f>
        <v>47093506338.444519</v>
      </c>
      <c r="E89" s="32"/>
    </row>
    <row r="90" spans="1:6" x14ac:dyDescent="0.25">
      <c r="A90" s="10" t="s">
        <v>57</v>
      </c>
      <c r="B90" s="28">
        <f>'1T'!E90</f>
        <v>97575581302.520218</v>
      </c>
      <c r="C90" s="28">
        <f>'2T'!E90</f>
        <v>99379922312.645096</v>
      </c>
      <c r="D90" s="33">
        <f>+D88-D89</f>
        <v>99379922312.645081</v>
      </c>
      <c r="E90" s="32"/>
    </row>
    <row r="91" spans="1:6" ht="15.75" thickBot="1" x14ac:dyDescent="0.3">
      <c r="A91" s="41"/>
      <c r="B91" s="41"/>
      <c r="C91" s="41"/>
      <c r="D91" s="41"/>
      <c r="E91" s="22"/>
    </row>
    <row r="92" spans="1:6" ht="15.75" thickTop="1" x14ac:dyDescent="0.25">
      <c r="A92" s="4" t="s">
        <v>41</v>
      </c>
      <c r="B92" s="29"/>
      <c r="C92" s="29"/>
      <c r="D92" s="29"/>
      <c r="E92" s="29"/>
      <c r="F92" s="29"/>
    </row>
    <row r="94" spans="1:6" x14ac:dyDescent="0.25">
      <c r="E94" s="32"/>
    </row>
    <row r="95" spans="1:6" x14ac:dyDescent="0.25">
      <c r="E95" s="32"/>
    </row>
    <row r="96" spans="1:6" x14ac:dyDescent="0.25">
      <c r="A96" t="s">
        <v>99</v>
      </c>
    </row>
  </sheetData>
  <mergeCells count="17">
    <mergeCell ref="A1:F1"/>
    <mergeCell ref="A8:F8"/>
    <mergeCell ref="A9:F9"/>
    <mergeCell ref="A20:A21"/>
    <mergeCell ref="A32:A33"/>
    <mergeCell ref="A37:F37"/>
    <mergeCell ref="A40:E40"/>
    <mergeCell ref="A41:E41"/>
    <mergeCell ref="A42:E42"/>
    <mergeCell ref="B43:E43"/>
    <mergeCell ref="A81:E81"/>
    <mergeCell ref="A82:E82"/>
    <mergeCell ref="A62:E62"/>
    <mergeCell ref="A63:E63"/>
    <mergeCell ref="A64:E64"/>
    <mergeCell ref="B65:E65"/>
    <mergeCell ref="A80:E80"/>
  </mergeCells>
  <pageMargins left="0.7" right="0.7" top="0.75" bottom="0.75" header="0.51180555555555496" footer="0.51180555555555496"/>
  <pageSetup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topLeftCell="A13" workbookViewId="0">
      <selection activeCell="A95" sqref="A95"/>
    </sheetView>
  </sheetViews>
  <sheetFormatPr baseColWidth="10" defaultColWidth="9.140625" defaultRowHeight="15" x14ac:dyDescent="0.25"/>
  <cols>
    <col min="1" max="1" width="70.140625"/>
    <col min="2" max="2" width="18"/>
    <col min="3" max="3" width="17.85546875"/>
    <col min="4" max="4" width="16.42578125"/>
    <col min="5" max="5" width="17.85546875"/>
    <col min="6" max="6" width="12.140625"/>
    <col min="7" max="7" width="16.42578125"/>
    <col min="8" max="9" width="11.425781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 x14ac:dyDescent="0.25">
      <c r="A1" s="67" t="s">
        <v>0</v>
      </c>
      <c r="B1" s="67"/>
      <c r="C1" s="67"/>
      <c r="D1" s="67"/>
      <c r="E1" s="67"/>
      <c r="F1" s="67"/>
    </row>
    <row r="2" spans="1:52" x14ac:dyDescent="0.25">
      <c r="A2" s="2" t="s">
        <v>1</v>
      </c>
      <c r="B2" s="3" t="s">
        <v>2</v>
      </c>
      <c r="C2" s="3"/>
      <c r="D2" s="3"/>
      <c r="E2" s="3"/>
      <c r="F2" s="3"/>
    </row>
    <row r="3" spans="1:52" x14ac:dyDescent="0.25">
      <c r="A3" s="2" t="s">
        <v>63</v>
      </c>
      <c r="B3" s="3" t="s">
        <v>64</v>
      </c>
      <c r="C3" s="3"/>
      <c r="D3" s="3"/>
      <c r="E3" s="3"/>
      <c r="F3" s="3"/>
    </row>
    <row r="4" spans="1:52" x14ac:dyDescent="0.25">
      <c r="A4" s="2" t="s">
        <v>5</v>
      </c>
      <c r="B4" s="3" t="s">
        <v>6</v>
      </c>
      <c r="C4" s="3"/>
      <c r="D4" s="3"/>
      <c r="E4" s="3"/>
      <c r="F4" s="3"/>
    </row>
    <row r="5" spans="1:52" x14ac:dyDescent="0.25">
      <c r="A5" s="2" t="s">
        <v>7</v>
      </c>
      <c r="B5" s="4" t="s">
        <v>97</v>
      </c>
      <c r="C5" s="3"/>
      <c r="D5" s="3"/>
      <c r="E5" s="3"/>
      <c r="F5" s="3"/>
    </row>
    <row r="6" spans="1:52" x14ac:dyDescent="0.25">
      <c r="A6" s="2"/>
      <c r="B6" s="1"/>
      <c r="C6" s="3"/>
      <c r="D6" s="3"/>
      <c r="E6" s="3"/>
      <c r="F6" s="3"/>
    </row>
    <row r="8" spans="1:52" x14ac:dyDescent="0.25">
      <c r="A8" s="67" t="s">
        <v>65</v>
      </c>
      <c r="B8" s="67"/>
      <c r="C8" s="67"/>
      <c r="D8" s="67"/>
      <c r="E8" s="67"/>
      <c r="F8" s="67"/>
    </row>
    <row r="9" spans="1:52" x14ac:dyDescent="0.25">
      <c r="A9" s="67" t="s">
        <v>9</v>
      </c>
      <c r="B9" s="67"/>
      <c r="C9" s="67"/>
      <c r="D9" s="67"/>
      <c r="E9" s="67"/>
      <c r="F9" s="67"/>
    </row>
    <row r="10" spans="1:52" x14ac:dyDescent="0.25">
      <c r="K10" s="6"/>
      <c r="L10" s="6"/>
    </row>
    <row r="11" spans="1:52" x14ac:dyDescent="0.25">
      <c r="A11" s="7" t="s">
        <v>10</v>
      </c>
      <c r="B11" s="8" t="s">
        <v>11</v>
      </c>
      <c r="C11" s="8" t="s">
        <v>15</v>
      </c>
      <c r="D11" s="8" t="s">
        <v>62</v>
      </c>
      <c r="E11" s="8" t="s">
        <v>69</v>
      </c>
      <c r="F11" s="8" t="s">
        <v>84</v>
      </c>
      <c r="K11" s="6"/>
      <c r="L11" s="6"/>
    </row>
    <row r="12" spans="1:52" x14ac:dyDescent="0.25">
      <c r="A12" s="9"/>
      <c r="B12" s="1"/>
      <c r="C12" s="1"/>
      <c r="D12" s="1"/>
      <c r="E12" s="1"/>
      <c r="F12" s="1"/>
      <c r="K12" s="6"/>
      <c r="L12" s="6"/>
    </row>
    <row r="13" spans="1:52" x14ac:dyDescent="0.25">
      <c r="A13" s="4" t="s">
        <v>16</v>
      </c>
      <c r="B13" s="1"/>
      <c r="C13" s="1"/>
      <c r="D13" s="1"/>
      <c r="E13" s="1"/>
      <c r="F13" s="1"/>
      <c r="K13" s="6"/>
      <c r="L13" s="6"/>
    </row>
    <row r="14" spans="1:52" x14ac:dyDescent="0.25">
      <c r="A14" s="10" t="s">
        <v>17</v>
      </c>
      <c r="B14" s="10" t="s">
        <v>18</v>
      </c>
      <c r="C14" s="11">
        <f>'1T'!F14</f>
        <v>1761</v>
      </c>
      <c r="D14" s="11">
        <f>'2T'!F14</f>
        <v>2206</v>
      </c>
      <c r="E14" s="11">
        <f>'3T'!F14</f>
        <v>1980</v>
      </c>
      <c r="F14" s="10">
        <f t="shared" ref="F14:F21" si="0">+SUM(C14:E14)</f>
        <v>5947</v>
      </c>
      <c r="K14" s="6"/>
      <c r="L14" s="6"/>
    </row>
    <row r="15" spans="1:52" x14ac:dyDescent="0.25">
      <c r="A15" s="12"/>
      <c r="B15" s="10" t="s">
        <v>19</v>
      </c>
      <c r="C15" s="11">
        <f>'1T'!F15</f>
        <v>4867</v>
      </c>
      <c r="D15" s="11">
        <f>'2T'!F15</f>
        <v>5977</v>
      </c>
      <c r="E15" s="11">
        <f>'3T'!F15</f>
        <v>5398</v>
      </c>
      <c r="F15" s="10">
        <f t="shared" si="0"/>
        <v>16242</v>
      </c>
      <c r="K15" s="6"/>
      <c r="L15" s="6"/>
    </row>
    <row r="16" spans="1:52" s="13" customFormat="1" x14ac:dyDescent="0.25">
      <c r="A16" s="10" t="s">
        <v>20</v>
      </c>
      <c r="B16" s="10" t="s">
        <v>18</v>
      </c>
      <c r="C16" s="11">
        <f>'1T'!F16</f>
        <v>335</v>
      </c>
      <c r="D16" s="11">
        <f>'2T'!F16</f>
        <v>321</v>
      </c>
      <c r="E16" s="11">
        <f>'3T'!F16</f>
        <v>431</v>
      </c>
      <c r="F16" s="10">
        <f t="shared" si="0"/>
        <v>1087</v>
      </c>
      <c r="G16" s="10"/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x14ac:dyDescent="0.25">
      <c r="A17" s="12"/>
      <c r="B17" s="10" t="s">
        <v>19</v>
      </c>
      <c r="C17" s="11">
        <f>'1T'!F17</f>
        <v>1008</v>
      </c>
      <c r="D17" s="11">
        <f>'2T'!F17</f>
        <v>969</v>
      </c>
      <c r="E17" s="11">
        <f>'3T'!F17</f>
        <v>1348</v>
      </c>
      <c r="F17" s="10">
        <f t="shared" si="0"/>
        <v>3325</v>
      </c>
      <c r="K17" s="6"/>
      <c r="L17" s="6"/>
    </row>
    <row r="18" spans="1:52" s="13" customFormat="1" x14ac:dyDescent="0.25">
      <c r="A18" s="10" t="s">
        <v>21</v>
      </c>
      <c r="B18" s="10" t="s">
        <v>18</v>
      </c>
      <c r="C18" s="11">
        <f>'1T'!F18</f>
        <v>183</v>
      </c>
      <c r="D18" s="11">
        <f>'2T'!F18</f>
        <v>120</v>
      </c>
      <c r="E18" s="11">
        <f>'3T'!F18</f>
        <v>213</v>
      </c>
      <c r="F18" s="10">
        <f t="shared" si="0"/>
        <v>516</v>
      </c>
      <c r="G18" s="10"/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x14ac:dyDescent="0.25">
      <c r="A19" s="12"/>
      <c r="B19" s="10" t="s">
        <v>19</v>
      </c>
      <c r="C19" s="11">
        <f>'1T'!F19</f>
        <v>608</v>
      </c>
      <c r="D19" s="11">
        <f>'2T'!F19</f>
        <v>405</v>
      </c>
      <c r="E19" s="11">
        <f>'3T'!F19</f>
        <v>689</v>
      </c>
      <c r="F19" s="10">
        <f t="shared" si="0"/>
        <v>1702</v>
      </c>
      <c r="K19" s="6"/>
      <c r="L19" s="6"/>
    </row>
    <row r="20" spans="1:52" s="13" customFormat="1" ht="15" customHeight="1" x14ac:dyDescent="0.25">
      <c r="A20" s="70" t="s">
        <v>22</v>
      </c>
      <c r="B20" s="10" t="s">
        <v>18</v>
      </c>
      <c r="C20" s="11">
        <f>'1T'!F20</f>
        <v>235</v>
      </c>
      <c r="D20" s="11">
        <f>'2T'!F20</f>
        <v>231</v>
      </c>
      <c r="E20" s="11">
        <f>'3T'!F20</f>
        <v>310</v>
      </c>
      <c r="F20" s="10">
        <f t="shared" si="0"/>
        <v>776</v>
      </c>
      <c r="G20" s="6"/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x14ac:dyDescent="0.25">
      <c r="A21" s="70"/>
      <c r="B21" s="10" t="s">
        <v>19</v>
      </c>
      <c r="C21" s="11">
        <f>'1T'!F21</f>
        <v>666</v>
      </c>
      <c r="D21" s="11">
        <f>'2T'!F21</f>
        <v>642</v>
      </c>
      <c r="E21" s="11">
        <f>'3T'!F21</f>
        <v>854</v>
      </c>
      <c r="F21" s="10">
        <f t="shared" si="0"/>
        <v>2162</v>
      </c>
      <c r="G21" s="1"/>
      <c r="K21" s="6"/>
      <c r="L21" s="6"/>
    </row>
    <row r="22" spans="1:52" x14ac:dyDescent="0.25">
      <c r="A22" s="15" t="s">
        <v>23</v>
      </c>
      <c r="B22" s="46" t="s">
        <v>18</v>
      </c>
      <c r="C22" s="47">
        <f t="shared" ref="C22:F23" si="1">+C14+C16+C18+C20</f>
        <v>2514</v>
      </c>
      <c r="D22" s="47">
        <f t="shared" si="1"/>
        <v>2878</v>
      </c>
      <c r="E22" s="47">
        <f t="shared" si="1"/>
        <v>2934</v>
      </c>
      <c r="F22" s="47">
        <f t="shared" si="1"/>
        <v>8326</v>
      </c>
      <c r="G22" s="31"/>
      <c r="K22" s="6"/>
      <c r="L22" s="6"/>
    </row>
    <row r="23" spans="1:52" x14ac:dyDescent="0.25">
      <c r="A23" s="14"/>
      <c r="B23" s="46" t="s">
        <v>19</v>
      </c>
      <c r="C23" s="47">
        <f t="shared" si="1"/>
        <v>7149</v>
      </c>
      <c r="D23" s="47">
        <f t="shared" si="1"/>
        <v>7993</v>
      </c>
      <c r="E23" s="47">
        <f t="shared" si="1"/>
        <v>8289</v>
      </c>
      <c r="F23" s="47">
        <f t="shared" si="1"/>
        <v>23431</v>
      </c>
      <c r="G23" s="31"/>
      <c r="K23" s="6"/>
      <c r="L23" s="6"/>
    </row>
    <row r="24" spans="1:52" x14ac:dyDescent="0.25">
      <c r="A24" s="14"/>
      <c r="B24" s="10"/>
      <c r="C24" s="11"/>
      <c r="D24" s="11"/>
      <c r="E24" s="11"/>
      <c r="F24" s="10"/>
      <c r="G24" s="1"/>
      <c r="K24" s="6"/>
      <c r="L24" s="6"/>
    </row>
    <row r="25" spans="1:52" x14ac:dyDescent="0.25">
      <c r="A25" s="4" t="s">
        <v>24</v>
      </c>
      <c r="B25" s="10"/>
      <c r="C25" s="11"/>
      <c r="D25" s="11"/>
      <c r="E25" s="11"/>
      <c r="F25" s="10"/>
      <c r="G25" s="1"/>
      <c r="K25" s="6"/>
      <c r="L25" s="6"/>
    </row>
    <row r="26" spans="1:52" s="10" customFormat="1" x14ac:dyDescent="0.25">
      <c r="A26" s="10" t="s">
        <v>25</v>
      </c>
      <c r="B26" s="10" t="s">
        <v>18</v>
      </c>
      <c r="C26" s="11">
        <f>'1T'!F26</f>
        <v>2129</v>
      </c>
      <c r="D26" s="11">
        <f>'2T'!F26</f>
        <v>2157</v>
      </c>
      <c r="E26" s="11">
        <f>'3T'!F26</f>
        <v>1905</v>
      </c>
      <c r="F26" s="10">
        <f t="shared" ref="F26:F33" si="2">+SUM(C26:E26)</f>
        <v>6191</v>
      </c>
      <c r="G26" s="1"/>
    </row>
    <row r="27" spans="1:52" x14ac:dyDescent="0.25">
      <c r="A27" s="12"/>
      <c r="B27" s="10" t="s">
        <v>19</v>
      </c>
      <c r="C27" s="11">
        <f>'1T'!F27</f>
        <v>5921</v>
      </c>
      <c r="D27" s="11">
        <f>'2T'!F27</f>
        <v>5969</v>
      </c>
      <c r="E27" s="11">
        <f>'3T'!F27</f>
        <v>5199</v>
      </c>
      <c r="F27" s="10">
        <f t="shared" si="2"/>
        <v>17089</v>
      </c>
      <c r="G27" s="1"/>
      <c r="I27" s="10"/>
      <c r="J27" s="10"/>
      <c r="K27" s="10"/>
    </row>
    <row r="28" spans="1:52" s="16" customFormat="1" x14ac:dyDescent="0.25">
      <c r="A28" s="10" t="s">
        <v>26</v>
      </c>
      <c r="B28" s="10" t="s">
        <v>18</v>
      </c>
      <c r="C28" s="11">
        <f>'1T'!F28</f>
        <v>395</v>
      </c>
      <c r="D28" s="11">
        <f>'2T'!F28</f>
        <v>368</v>
      </c>
      <c r="E28" s="11">
        <f>'3T'!F28</f>
        <v>305</v>
      </c>
      <c r="F28" s="10">
        <f t="shared" si="2"/>
        <v>1068</v>
      </c>
      <c r="G28" s="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x14ac:dyDescent="0.25">
      <c r="A29" s="10"/>
      <c r="B29" s="10" t="s">
        <v>19</v>
      </c>
      <c r="C29" s="11">
        <f>'1T'!F29</f>
        <v>1180</v>
      </c>
      <c r="D29" s="11">
        <f>'2T'!F29</f>
        <v>1097</v>
      </c>
      <c r="E29" s="11">
        <f>'3T'!F29</f>
        <v>957</v>
      </c>
      <c r="F29" s="10">
        <f t="shared" si="2"/>
        <v>3234</v>
      </c>
      <c r="G29" s="1"/>
      <c r="I29" s="10"/>
      <c r="J29" s="10"/>
      <c r="K29" s="10"/>
    </row>
    <row r="30" spans="1:52" s="16" customFormat="1" x14ac:dyDescent="0.25">
      <c r="A30" s="10" t="s">
        <v>27</v>
      </c>
      <c r="B30" s="10" t="s">
        <v>18</v>
      </c>
      <c r="C30" s="11">
        <f>'1T'!F30</f>
        <v>362</v>
      </c>
      <c r="D30" s="11">
        <f>'2T'!F30</f>
        <v>101</v>
      </c>
      <c r="E30" s="11">
        <f>'3T'!F30</f>
        <v>169</v>
      </c>
      <c r="F30" s="10">
        <f t="shared" si="2"/>
        <v>632</v>
      </c>
      <c r="G30" s="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x14ac:dyDescent="0.25">
      <c r="A31" s="10"/>
      <c r="B31" s="10" t="s">
        <v>19</v>
      </c>
      <c r="C31" s="11">
        <f>'1T'!F31</f>
        <v>1190</v>
      </c>
      <c r="D31" s="11">
        <f>'2T'!F31</f>
        <v>334</v>
      </c>
      <c r="E31" s="11">
        <f>'3T'!F31</f>
        <v>578</v>
      </c>
      <c r="F31" s="10">
        <f t="shared" si="2"/>
        <v>2102</v>
      </c>
      <c r="G31" s="1"/>
      <c r="I31" s="10"/>
      <c r="J31" s="10"/>
      <c r="K31" s="10"/>
    </row>
    <row r="32" spans="1:52" s="16" customFormat="1" ht="15" customHeight="1" x14ac:dyDescent="0.25">
      <c r="A32" s="70" t="s">
        <v>28</v>
      </c>
      <c r="B32" s="10" t="s">
        <v>18</v>
      </c>
      <c r="C32" s="11">
        <f>'1T'!F32</f>
        <v>255</v>
      </c>
      <c r="D32" s="11">
        <f>'2T'!F32</f>
        <v>258</v>
      </c>
      <c r="E32" s="11">
        <f>'3T'!F32</f>
        <v>212</v>
      </c>
      <c r="F32" s="10">
        <f t="shared" si="2"/>
        <v>725</v>
      </c>
      <c r="G32" s="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x14ac:dyDescent="0.25">
      <c r="A33" s="70"/>
      <c r="B33" s="10" t="s">
        <v>19</v>
      </c>
      <c r="C33" s="11">
        <f>'1T'!F33</f>
        <v>702</v>
      </c>
      <c r="D33" s="11">
        <f>'2T'!F33</f>
        <v>728</v>
      </c>
      <c r="E33" s="11">
        <f>'3T'!F33</f>
        <v>591</v>
      </c>
      <c r="F33" s="10">
        <f t="shared" si="2"/>
        <v>2021</v>
      </c>
      <c r="G33" s="1"/>
      <c r="H33" s="10"/>
    </row>
    <row r="34" spans="1:52" x14ac:dyDescent="0.25">
      <c r="A34" s="15" t="s">
        <v>29</v>
      </c>
      <c r="B34" s="46" t="s">
        <v>18</v>
      </c>
      <c r="C34" s="47">
        <f t="shared" ref="C34:F35" si="3">+C26+C28+C30+C32</f>
        <v>3141</v>
      </c>
      <c r="D34" s="47">
        <f t="shared" si="3"/>
        <v>2884</v>
      </c>
      <c r="E34" s="47">
        <f t="shared" si="3"/>
        <v>2591</v>
      </c>
      <c r="F34" s="47">
        <f t="shared" si="3"/>
        <v>8616</v>
      </c>
      <c r="G34" s="31"/>
      <c r="H34" s="10"/>
    </row>
    <row r="35" spans="1:52" x14ac:dyDescent="0.25">
      <c r="A35" s="14"/>
      <c r="B35" s="46" t="s">
        <v>19</v>
      </c>
      <c r="C35" s="47">
        <f t="shared" si="3"/>
        <v>8993</v>
      </c>
      <c r="D35" s="47">
        <f t="shared" si="3"/>
        <v>8128</v>
      </c>
      <c r="E35" s="47">
        <f t="shared" si="3"/>
        <v>7325</v>
      </c>
      <c r="F35" s="47">
        <f t="shared" si="3"/>
        <v>24446</v>
      </c>
      <c r="G35" s="31"/>
      <c r="H35" s="10"/>
    </row>
    <row r="36" spans="1:52" ht="15.75" thickBot="1" x14ac:dyDescent="0.3">
      <c r="A36" s="38"/>
      <c r="B36" s="38"/>
      <c r="C36" s="38"/>
      <c r="D36" s="38"/>
      <c r="E36" s="38"/>
      <c r="F36" s="38"/>
    </row>
    <row r="37" spans="1:52" ht="15.75" thickTop="1" x14ac:dyDescent="0.25">
      <c r="A37" s="72" t="s">
        <v>70</v>
      </c>
      <c r="B37" s="72"/>
      <c r="C37" s="72"/>
      <c r="D37" s="72"/>
      <c r="E37" s="72"/>
      <c r="F37" s="72"/>
    </row>
    <row r="38" spans="1:52" x14ac:dyDescent="0.25">
      <c r="A38" s="68"/>
      <c r="B38" s="68"/>
      <c r="C38" s="68"/>
      <c r="D38" s="68"/>
      <c r="E38" s="68"/>
      <c r="F38" s="68"/>
      <c r="G38" t="s">
        <v>87</v>
      </c>
    </row>
    <row r="39" spans="1:52" s="10" customFormat="1" x14ac:dyDescent="0.25"/>
    <row r="40" spans="1:52" x14ac:dyDescent="0.25">
      <c r="A40" s="67" t="s">
        <v>71</v>
      </c>
      <c r="B40" s="67"/>
      <c r="C40" s="67"/>
      <c r="D40" s="67"/>
      <c r="E40" s="6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x14ac:dyDescent="0.25">
      <c r="A41" s="67" t="s">
        <v>32</v>
      </c>
      <c r="B41" s="67"/>
      <c r="C41" s="67"/>
      <c r="D41" s="67"/>
      <c r="E41" s="67"/>
    </row>
    <row r="42" spans="1:52" x14ac:dyDescent="0.25">
      <c r="A42" s="67" t="s">
        <v>72</v>
      </c>
      <c r="B42" s="67"/>
      <c r="C42" s="67"/>
      <c r="D42" s="67"/>
      <c r="E42" s="67"/>
    </row>
    <row r="43" spans="1:52" x14ac:dyDescent="0.25">
      <c r="B43" s="69"/>
      <c r="C43" s="69"/>
      <c r="D43" s="69"/>
      <c r="E43" s="69"/>
      <c r="F43" s="3"/>
    </row>
    <row r="44" spans="1:52" x14ac:dyDescent="0.25">
      <c r="A44" s="7" t="s">
        <v>10</v>
      </c>
      <c r="B44" s="8" t="s">
        <v>15</v>
      </c>
      <c r="C44" s="8" t="s">
        <v>62</v>
      </c>
      <c r="D44" s="8" t="s">
        <v>69</v>
      </c>
      <c r="E44" s="8" t="s">
        <v>84</v>
      </c>
      <c r="F44" s="3"/>
    </row>
    <row r="45" spans="1:52" x14ac:dyDescent="0.25">
      <c r="A45" s="4" t="s">
        <v>16</v>
      </c>
      <c r="B45" s="10"/>
      <c r="C45" s="10"/>
      <c r="D45" s="10"/>
      <c r="E45" s="10"/>
      <c r="F45" s="3"/>
    </row>
    <row r="46" spans="1:52" x14ac:dyDescent="0.25">
      <c r="A46" s="10" t="s">
        <v>34</v>
      </c>
      <c r="B46" s="11">
        <f>'1T'!E46</f>
        <v>11909838630.57</v>
      </c>
      <c r="C46" s="11">
        <f>'2T'!E46</f>
        <v>14705039491.75</v>
      </c>
      <c r="D46" s="11">
        <f>'3T'!E46</f>
        <v>13304361187.139999</v>
      </c>
      <c r="E46" s="10">
        <f t="shared" ref="E46:E50" si="4">SUM(B46:D46)</f>
        <v>39919239309.459999</v>
      </c>
      <c r="F46" s="3"/>
    </row>
    <row r="47" spans="1:52" x14ac:dyDescent="0.25">
      <c r="A47" s="10" t="s">
        <v>35</v>
      </c>
      <c r="B47" s="11">
        <f>'1T'!E47</f>
        <v>3301757640.9400001</v>
      </c>
      <c r="C47" s="11">
        <f>'2T'!E47</f>
        <v>3078942543.27</v>
      </c>
      <c r="D47" s="11">
        <f>'3T'!E47</f>
        <v>5196442777.8199997</v>
      </c>
      <c r="E47" s="10">
        <f t="shared" si="4"/>
        <v>11577142962.029999</v>
      </c>
      <c r="F47" s="3"/>
    </row>
    <row r="48" spans="1:52" x14ac:dyDescent="0.25">
      <c r="A48" s="10" t="s">
        <v>36</v>
      </c>
      <c r="B48" s="11">
        <f>'1T'!E48</f>
        <v>2507033246.9699998</v>
      </c>
      <c r="C48" s="11">
        <f>'2T'!E48</f>
        <v>1534310884.9400001</v>
      </c>
      <c r="D48" s="11">
        <f>'3T'!E48</f>
        <v>3516997267.4299998</v>
      </c>
      <c r="E48" s="10">
        <f t="shared" si="4"/>
        <v>7558341399.3400002</v>
      </c>
      <c r="F48" s="3"/>
    </row>
    <row r="49" spans="1:6" x14ac:dyDescent="0.25">
      <c r="A49" s="10" t="s">
        <v>37</v>
      </c>
      <c r="B49" s="11">
        <f>'1T'!E49</f>
        <v>1397173534.5699999</v>
      </c>
      <c r="C49" s="11">
        <f>'2T'!E49</f>
        <v>1391273000</v>
      </c>
      <c r="D49" s="11">
        <f>'3T'!E49</f>
        <v>1858502000</v>
      </c>
      <c r="E49" s="10">
        <f t="shared" si="4"/>
        <v>4646948534.5699997</v>
      </c>
      <c r="F49" s="3"/>
    </row>
    <row r="50" spans="1:6" x14ac:dyDescent="0.25">
      <c r="A50" s="10" t="s">
        <v>38</v>
      </c>
      <c r="B50" s="11">
        <f>'1T'!E50</f>
        <v>772908355.62639344</v>
      </c>
      <c r="C50" s="11">
        <f>'2T'!E50</f>
        <v>754091875.91512609</v>
      </c>
      <c r="D50" s="11">
        <f>'3T'!E50</f>
        <v>762794175.52739477</v>
      </c>
      <c r="E50" s="10">
        <f t="shared" si="4"/>
        <v>2289794407.0689144</v>
      </c>
      <c r="F50" s="3"/>
    </row>
    <row r="51" spans="1:6" ht="15.75" thickBot="1" x14ac:dyDescent="0.3">
      <c r="A51" s="42" t="s">
        <v>39</v>
      </c>
      <c r="B51" s="60">
        <f>SUM(B46:B50)</f>
        <v>19888711408.676392</v>
      </c>
      <c r="C51" s="60">
        <f t="shared" ref="C51:E51" si="5">SUM(C46:C50)</f>
        <v>21463657795.875126</v>
      </c>
      <c r="D51" s="60">
        <f t="shared" si="5"/>
        <v>24639097407.917393</v>
      </c>
      <c r="E51" s="60">
        <f t="shared" si="5"/>
        <v>65991466612.468918</v>
      </c>
      <c r="F51" s="58"/>
    </row>
    <row r="52" spans="1:6" x14ac:dyDescent="0.25">
      <c r="A52" s="4" t="s">
        <v>24</v>
      </c>
      <c r="C52" s="11"/>
      <c r="D52" s="11"/>
      <c r="E52" s="10"/>
      <c r="F52" s="3"/>
    </row>
    <row r="53" spans="1:6" x14ac:dyDescent="0.25">
      <c r="A53" s="10" t="s">
        <v>34</v>
      </c>
      <c r="B53" s="11">
        <f>'1T'!E53</f>
        <v>14280005805.630001</v>
      </c>
      <c r="C53" s="11">
        <f>'2T'!E53</f>
        <v>14652515819.59</v>
      </c>
      <c r="D53" s="11">
        <f>'3T'!E53</f>
        <v>12856310974.58</v>
      </c>
      <c r="E53" s="10">
        <f t="shared" ref="E53:E58" si="6">SUM(B53:D53)</f>
        <v>41788832599.800003</v>
      </c>
      <c r="F53" s="3"/>
    </row>
    <row r="54" spans="1:6" x14ac:dyDescent="0.25">
      <c r="A54" s="10" t="s">
        <v>35</v>
      </c>
      <c r="B54" s="11">
        <f>'1T'!E54</f>
        <v>5184117298.6199999</v>
      </c>
      <c r="C54" s="11">
        <f>'2T'!E54</f>
        <v>3629641594.5799999</v>
      </c>
      <c r="D54" s="11">
        <f>'3T'!E54</f>
        <v>3384408575.4200001</v>
      </c>
      <c r="E54" s="10">
        <f t="shared" si="6"/>
        <v>12198167468.620001</v>
      </c>
      <c r="F54" s="3"/>
    </row>
    <row r="55" spans="1:6" x14ac:dyDescent="0.25">
      <c r="A55" s="10" t="s">
        <v>36</v>
      </c>
      <c r="B55" s="11">
        <f>'1T'!E55</f>
        <v>5750821087.4099998</v>
      </c>
      <c r="C55" s="11">
        <f>'2T'!E55</f>
        <v>1203180162.54</v>
      </c>
      <c r="D55" s="11">
        <f>'3T'!E55</f>
        <v>3123603751.4899998</v>
      </c>
      <c r="E55" s="10">
        <f t="shared" si="6"/>
        <v>10077605001.439999</v>
      </c>
      <c r="F55" s="3"/>
    </row>
    <row r="56" spans="1:6" x14ac:dyDescent="0.25">
      <c r="A56" s="10" t="s">
        <v>37</v>
      </c>
      <c r="B56" s="11">
        <f>'1T'!E56</f>
        <v>1494812000</v>
      </c>
      <c r="C56" s="11">
        <f>'2T'!E56</f>
        <v>1522936000</v>
      </c>
      <c r="D56" s="11">
        <f>'3T'!E56</f>
        <v>1283556534.5699999</v>
      </c>
      <c r="E56" s="10">
        <f t="shared" si="6"/>
        <v>4301304534.5699997</v>
      </c>
      <c r="F56" s="3"/>
    </row>
    <row r="57" spans="1:6" x14ac:dyDescent="0.25">
      <c r="A57" s="10" t="s">
        <v>40</v>
      </c>
      <c r="B57" s="11">
        <f>'1T'!E57</f>
        <v>969560590.66952169</v>
      </c>
      <c r="C57" s="11">
        <f>'2T'!E57</f>
        <v>768172159.60749042</v>
      </c>
      <c r="D57" s="11">
        <f>'3T'!E57</f>
        <v>677383734.83790123</v>
      </c>
      <c r="E57" s="10">
        <f t="shared" si="6"/>
        <v>2415116485.1149135</v>
      </c>
      <c r="F57" s="3"/>
    </row>
    <row r="58" spans="1:6" x14ac:dyDescent="0.25">
      <c r="A58" s="16" t="s">
        <v>39</v>
      </c>
      <c r="B58" s="16">
        <f>SUM(B53:B57)</f>
        <v>27679316782.329521</v>
      </c>
      <c r="C58" s="16">
        <f>SUM(C53:C57)</f>
        <v>21776445736.31749</v>
      </c>
      <c r="D58" s="16">
        <f>SUM(D53:D57)</f>
        <v>21325263570.8979</v>
      </c>
      <c r="E58" s="61">
        <f t="shared" si="6"/>
        <v>70781026089.544907</v>
      </c>
      <c r="F58" s="58"/>
    </row>
    <row r="59" spans="1:6" x14ac:dyDescent="0.25">
      <c r="A59" s="34" t="s">
        <v>70</v>
      </c>
      <c r="B59" s="34"/>
      <c r="C59" s="34"/>
      <c r="D59" s="34"/>
      <c r="E59" s="34"/>
      <c r="F59" s="59"/>
    </row>
    <row r="60" spans="1:6" x14ac:dyDescent="0.25">
      <c r="A60" s="12"/>
      <c r="B60" s="44"/>
      <c r="C60" s="44"/>
      <c r="D60" s="44"/>
      <c r="E60" s="44"/>
      <c r="F60" s="44"/>
    </row>
    <row r="61" spans="1:6" x14ac:dyDescent="0.25">
      <c r="B61" s="45"/>
      <c r="C61" s="45"/>
      <c r="D61" s="45"/>
      <c r="E61" s="45"/>
      <c r="F61" s="45"/>
    </row>
    <row r="62" spans="1:6" x14ac:dyDescent="0.25">
      <c r="A62" s="67" t="s">
        <v>73</v>
      </c>
      <c r="B62" s="67"/>
      <c r="C62" s="67"/>
      <c r="D62" s="67"/>
      <c r="E62" s="67"/>
    </row>
    <row r="63" spans="1:6" x14ac:dyDescent="0.25">
      <c r="A63" s="67" t="s">
        <v>43</v>
      </c>
      <c r="B63" s="67"/>
      <c r="C63" s="67"/>
      <c r="D63" s="67"/>
      <c r="E63" s="67"/>
    </row>
    <row r="64" spans="1:6" x14ac:dyDescent="0.25">
      <c r="A64" s="67" t="s">
        <v>72</v>
      </c>
      <c r="B64" s="67"/>
      <c r="C64" s="67"/>
      <c r="D64" s="67"/>
      <c r="E64" s="67"/>
    </row>
    <row r="65" spans="1:7" x14ac:dyDescent="0.25">
      <c r="B65" s="71"/>
      <c r="C65" s="71"/>
      <c r="D65" s="71"/>
      <c r="E65" s="71"/>
    </row>
    <row r="66" spans="1:7" x14ac:dyDescent="0.25">
      <c r="A66" s="8" t="s">
        <v>44</v>
      </c>
      <c r="B66" s="8" t="s">
        <v>15</v>
      </c>
      <c r="C66" s="8" t="s">
        <v>62</v>
      </c>
      <c r="D66" s="8" t="s">
        <v>69</v>
      </c>
      <c r="E66" s="8" t="s">
        <v>84</v>
      </c>
    </row>
    <row r="67" spans="1:7" x14ac:dyDescent="0.25">
      <c r="A67" s="19" t="s">
        <v>45</v>
      </c>
    </row>
    <row r="68" spans="1:7" x14ac:dyDescent="0.25">
      <c r="A68" t="s">
        <v>46</v>
      </c>
      <c r="B68" s="10">
        <f>'1T'!E68</f>
        <v>219158556.45125017</v>
      </c>
      <c r="C68" s="10">
        <f>'2T'!E68</f>
        <v>184806814.55192024</v>
      </c>
      <c r="D68" s="10">
        <f>'3T'!E68</f>
        <v>200356726.54511157</v>
      </c>
      <c r="E68" s="10">
        <f t="shared" ref="E68:E74" si="7">SUM(B68:D68)</f>
        <v>604322097.54828191</v>
      </c>
      <c r="G68" s="56"/>
    </row>
    <row r="69" spans="1:7" x14ac:dyDescent="0.25">
      <c r="A69" t="s">
        <v>47</v>
      </c>
      <c r="B69" s="10">
        <f>'1T'!E69</f>
        <v>84576492.665382475</v>
      </c>
      <c r="C69" s="10">
        <f>'2T'!E69</f>
        <v>116690339.90767327</v>
      </c>
      <c r="D69" s="10">
        <f>'3T'!E69</f>
        <v>98795086.791589424</v>
      </c>
      <c r="E69" s="10">
        <f t="shared" si="7"/>
        <v>300061919.36464518</v>
      </c>
    </row>
    <row r="70" spans="1:7" x14ac:dyDescent="0.25">
      <c r="A70" t="s">
        <v>48</v>
      </c>
      <c r="B70" s="10">
        <f>'1T'!E70</f>
        <v>10138523.257529864</v>
      </c>
      <c r="C70" s="10">
        <f>'2T'!E70</f>
        <v>8898399.4289986491</v>
      </c>
      <c r="D70" s="10">
        <f>'3T'!E70</f>
        <v>10809063.253581282</v>
      </c>
      <c r="E70" s="10">
        <f t="shared" si="7"/>
        <v>29845985.940109793</v>
      </c>
    </row>
    <row r="71" spans="1:7" x14ac:dyDescent="0.25">
      <c r="A71" t="s">
        <v>49</v>
      </c>
      <c r="B71" s="10">
        <f>'1T'!E71</f>
        <v>44050878.423714697</v>
      </c>
      <c r="C71" s="10">
        <f>'2T'!E71</f>
        <v>16210321.590753904</v>
      </c>
      <c r="D71" s="10">
        <f>'3T'!E71</f>
        <v>3298520.1066741049</v>
      </c>
      <c r="E71" s="10">
        <f t="shared" si="7"/>
        <v>63559720.121142708</v>
      </c>
      <c r="F71" s="10"/>
      <c r="G71" s="56"/>
    </row>
    <row r="72" spans="1:7" x14ac:dyDescent="0.25">
      <c r="A72" t="s">
        <v>88</v>
      </c>
      <c r="B72" s="10">
        <f>'1T'!E72</f>
        <v>31877508.74431622</v>
      </c>
      <c r="C72" s="10">
        <f>'2T'!E72</f>
        <v>16724934.547180016</v>
      </c>
      <c r="D72" s="10">
        <f>'3T'!E72</f>
        <v>8481219.6558385305</v>
      </c>
      <c r="E72" s="10">
        <f t="shared" si="7"/>
        <v>57083662.947334766</v>
      </c>
    </row>
    <row r="73" spans="1:7" x14ac:dyDescent="0.25">
      <c r="A73" t="s">
        <v>89</v>
      </c>
      <c r="B73" s="10">
        <f>'1T'!E73</f>
        <v>383106396.08420002</v>
      </c>
      <c r="C73" s="10">
        <f>'2T'!E73</f>
        <v>410761065.88859999</v>
      </c>
      <c r="D73" s="10">
        <f>'3T'!E73</f>
        <v>441053559.17460001</v>
      </c>
      <c r="E73" s="10">
        <f t="shared" si="7"/>
        <v>1234921021.1473999</v>
      </c>
    </row>
    <row r="74" spans="1:7" x14ac:dyDescent="0.25">
      <c r="A74" s="10" t="s">
        <v>90</v>
      </c>
      <c r="B74" s="10">
        <f>'1T'!E74</f>
        <v>21589212099.042999</v>
      </c>
      <c r="C74" s="10">
        <f>'2T'!E74</f>
        <v>23977294007.860001</v>
      </c>
      <c r="D74" s="10">
        <f>'3T'!E74</f>
        <v>25209931069.959991</v>
      </c>
      <c r="E74" s="10">
        <f t="shared" si="7"/>
        <v>70776437176.862991</v>
      </c>
      <c r="F74" s="10"/>
    </row>
    <row r="75" spans="1:7" ht="15.75" thickBot="1" x14ac:dyDescent="0.3">
      <c r="A75" s="38" t="s">
        <v>39</v>
      </c>
      <c r="B75" s="39">
        <f>SUM(B68:B74)</f>
        <v>22362120454.669392</v>
      </c>
      <c r="C75" s="39">
        <f t="shared" ref="C75:E75" si="8">SUM(C68:C74)</f>
        <v>24731385883.775127</v>
      </c>
      <c r="D75" s="39">
        <f t="shared" si="8"/>
        <v>25972725245.487385</v>
      </c>
      <c r="E75" s="39">
        <f t="shared" si="8"/>
        <v>73066231583.9319</v>
      </c>
      <c r="F75" s="10"/>
    </row>
    <row r="76" spans="1:7" ht="15.75" thickTop="1" x14ac:dyDescent="0.25">
      <c r="A76" s="10" t="s">
        <v>50</v>
      </c>
      <c r="B76" s="10"/>
      <c r="C76" s="10"/>
      <c r="D76" s="10"/>
    </row>
    <row r="77" spans="1:7" x14ac:dyDescent="0.25">
      <c r="A77" s="72" t="s">
        <v>76</v>
      </c>
      <c r="B77" s="72"/>
      <c r="C77" s="72"/>
      <c r="D77" s="72"/>
      <c r="E77" s="72"/>
      <c r="F77" s="72"/>
    </row>
    <row r="78" spans="1:7" x14ac:dyDescent="0.25">
      <c r="A78" s="10"/>
      <c r="B78" s="12"/>
      <c r="C78" s="12"/>
      <c r="D78" s="12"/>
      <c r="E78" s="12"/>
      <c r="F78" s="12"/>
    </row>
    <row r="79" spans="1:7" x14ac:dyDescent="0.25">
      <c r="A79" s="10"/>
      <c r="B79" s="12"/>
      <c r="C79" s="12"/>
      <c r="D79" s="12"/>
      <c r="E79" s="12"/>
      <c r="F79" s="12"/>
    </row>
    <row r="80" spans="1:7" x14ac:dyDescent="0.25">
      <c r="A80" s="67" t="s">
        <v>74</v>
      </c>
      <c r="B80" s="67"/>
      <c r="C80" s="67"/>
      <c r="D80" s="67"/>
      <c r="E80" s="67"/>
      <c r="F80" s="10"/>
    </row>
    <row r="81" spans="1:6" x14ac:dyDescent="0.25">
      <c r="A81" s="67" t="s">
        <v>52</v>
      </c>
      <c r="B81" s="67"/>
      <c r="C81" s="67"/>
      <c r="D81" s="67"/>
      <c r="E81" s="67"/>
      <c r="F81" s="10"/>
    </row>
    <row r="82" spans="1:6" x14ac:dyDescent="0.25">
      <c r="A82" s="67" t="s">
        <v>33</v>
      </c>
      <c r="B82" s="67"/>
      <c r="C82" s="67"/>
      <c r="D82" s="67"/>
      <c r="E82" s="67"/>
      <c r="F82" s="10"/>
    </row>
    <row r="83" spans="1:6" x14ac:dyDescent="0.25">
      <c r="A83" s="10"/>
      <c r="B83" s="10"/>
      <c r="C83" s="10"/>
      <c r="D83" s="10"/>
      <c r="E83" s="10"/>
      <c r="F83" s="10"/>
    </row>
    <row r="84" spans="1:6" x14ac:dyDescent="0.25">
      <c r="A84" s="26" t="s">
        <v>44</v>
      </c>
      <c r="B84" s="26" t="s">
        <v>15</v>
      </c>
      <c r="C84" s="26" t="s">
        <v>62</v>
      </c>
      <c r="D84" s="26" t="s">
        <v>69</v>
      </c>
      <c r="E84" s="26" t="s">
        <v>84</v>
      </c>
      <c r="F84" s="10"/>
    </row>
    <row r="85" spans="1:6" x14ac:dyDescent="0.25">
      <c r="A85" s="10"/>
      <c r="B85" s="10"/>
      <c r="C85" s="10"/>
      <c r="D85" s="10"/>
      <c r="E85" s="10"/>
      <c r="F85" s="10"/>
    </row>
    <row r="86" spans="1:6" x14ac:dyDescent="0.25">
      <c r="A86" s="10" t="s">
        <v>75</v>
      </c>
      <c r="B86" s="10">
        <f>'1T'!E86</f>
        <v>99557343920.959595</v>
      </c>
      <c r="C86" s="10">
        <f>'2T'!E86</f>
        <v>97575581302.520218</v>
      </c>
      <c r="D86" s="10">
        <f>'3T'!E86</f>
        <v>99379922312.645096</v>
      </c>
      <c r="E86" s="10">
        <f>+B86</f>
        <v>99557343920.959595</v>
      </c>
      <c r="F86" s="10"/>
    </row>
    <row r="87" spans="1:6" x14ac:dyDescent="0.25">
      <c r="A87" s="10" t="s">
        <v>54</v>
      </c>
      <c r="B87" s="10">
        <f>'1T'!E87</f>
        <v>20380357836.230003</v>
      </c>
      <c r="C87" s="10">
        <f>'2T'!E87</f>
        <v>26535726893.900002</v>
      </c>
      <c r="D87" s="10">
        <f>'3T'!E87</f>
        <v>25114928631.279999</v>
      </c>
      <c r="E87" s="10">
        <f>+SUM(B87:D87)</f>
        <v>72031013361.410004</v>
      </c>
      <c r="F87" s="10"/>
    </row>
    <row r="88" spans="1:6" x14ac:dyDescent="0.25">
      <c r="A88" s="10" t="s">
        <v>55</v>
      </c>
      <c r="B88" s="10">
        <f>'1T'!E88</f>
        <v>119937701757.18961</v>
      </c>
      <c r="C88" s="10">
        <f>'2T'!E88</f>
        <v>124111308196.42023</v>
      </c>
      <c r="D88" s="10">
        <f>'3T'!E88</f>
        <v>124494850943.92509</v>
      </c>
      <c r="E88" s="10">
        <f>SUM(E86:E87)</f>
        <v>171588357282.3696</v>
      </c>
      <c r="F88" s="10"/>
    </row>
    <row r="89" spans="1:6" x14ac:dyDescent="0.25">
      <c r="A89" s="10" t="s">
        <v>56</v>
      </c>
      <c r="B89" s="10">
        <f>'1T'!E89</f>
        <v>22362120454.669392</v>
      </c>
      <c r="C89" s="10">
        <f>'2T'!E89</f>
        <v>24731385883.775127</v>
      </c>
      <c r="D89" s="10">
        <f>'3T'!E89</f>
        <v>25972725245.487389</v>
      </c>
      <c r="E89" s="10">
        <f>+SUM(B89:D89)</f>
        <v>73066231583.931915</v>
      </c>
      <c r="F89" s="10"/>
    </row>
    <row r="90" spans="1:6" x14ac:dyDescent="0.25">
      <c r="A90" s="10" t="s">
        <v>57</v>
      </c>
      <c r="B90" s="10">
        <f>'1T'!E90</f>
        <v>97575581302.520218</v>
      </c>
      <c r="C90" s="10">
        <f>'2T'!E90</f>
        <v>99379922312.645096</v>
      </c>
      <c r="D90" s="10">
        <f>'3T'!E90</f>
        <v>98522125698.437714</v>
      </c>
      <c r="E90" s="10">
        <f>+E88-E89</f>
        <v>98522125698.437683</v>
      </c>
      <c r="F90" s="10"/>
    </row>
    <row r="91" spans="1:6" ht="15.75" thickBot="1" x14ac:dyDescent="0.3">
      <c r="A91" s="38"/>
      <c r="B91" s="38"/>
      <c r="C91" s="38"/>
      <c r="D91" s="38"/>
      <c r="E91" s="38"/>
      <c r="F91" s="10"/>
    </row>
    <row r="92" spans="1:6" ht="15.75" thickTop="1" x14ac:dyDescent="0.25">
      <c r="A92" s="72" t="s">
        <v>76</v>
      </c>
      <c r="B92" s="72"/>
      <c r="C92" s="72"/>
      <c r="D92" s="72"/>
      <c r="E92" s="72"/>
      <c r="F92" s="72"/>
    </row>
    <row r="93" spans="1:6" x14ac:dyDescent="0.25">
      <c r="A93" s="68"/>
      <c r="B93" s="68"/>
      <c r="C93" s="68"/>
      <c r="D93" s="68"/>
      <c r="E93" s="68"/>
      <c r="F93" s="68"/>
    </row>
    <row r="95" spans="1:6" x14ac:dyDescent="0.25">
      <c r="A95" t="s">
        <v>100</v>
      </c>
    </row>
  </sheetData>
  <mergeCells count="21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93:F93"/>
    <mergeCell ref="A77:F77"/>
    <mergeCell ref="A80:E80"/>
    <mergeCell ref="A81:E81"/>
    <mergeCell ref="A82:E82"/>
    <mergeCell ref="A92:F9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tabSelected="1" topLeftCell="A64" workbookViewId="0">
      <selection activeCell="F79" sqref="F79"/>
    </sheetView>
  </sheetViews>
  <sheetFormatPr baseColWidth="10" defaultColWidth="9.140625" defaultRowHeight="15" x14ac:dyDescent="0.25"/>
  <cols>
    <col min="1" max="1" width="70.140625"/>
    <col min="2" max="2" width="18.140625"/>
    <col min="3" max="3" width="17.42578125"/>
    <col min="4" max="4" width="18"/>
    <col min="5" max="5" width="17.7109375"/>
    <col min="6" max="7" width="18.85546875"/>
    <col min="8" max="8" width="16.7109375"/>
    <col min="9" max="9" width="11.425781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 x14ac:dyDescent="0.25">
      <c r="A1" s="67" t="s">
        <v>0</v>
      </c>
      <c r="B1" s="67"/>
      <c r="C1" s="67"/>
      <c r="D1" s="67"/>
      <c r="E1" s="67"/>
      <c r="F1" s="67"/>
    </row>
    <row r="2" spans="1:52" x14ac:dyDescent="0.25">
      <c r="A2" s="2" t="s">
        <v>1</v>
      </c>
      <c r="B2" s="3" t="s">
        <v>2</v>
      </c>
      <c r="C2" s="3"/>
      <c r="D2" s="3"/>
      <c r="E2" s="3"/>
      <c r="F2" s="3"/>
    </row>
    <row r="3" spans="1:52" x14ac:dyDescent="0.25">
      <c r="A3" s="2" t="s">
        <v>63</v>
      </c>
      <c r="B3" s="3" t="s">
        <v>64</v>
      </c>
      <c r="C3" s="3"/>
      <c r="D3" s="3"/>
      <c r="E3" s="3"/>
      <c r="F3" s="3"/>
    </row>
    <row r="4" spans="1:52" x14ac:dyDescent="0.25">
      <c r="A4" s="2" t="s">
        <v>5</v>
      </c>
      <c r="B4" s="3" t="s">
        <v>6</v>
      </c>
      <c r="C4" s="3"/>
      <c r="D4" s="3"/>
      <c r="E4" s="3"/>
      <c r="F4" s="3"/>
    </row>
    <row r="5" spans="1:52" x14ac:dyDescent="0.25">
      <c r="A5" s="2" t="s">
        <v>7</v>
      </c>
      <c r="B5" s="36">
        <v>2016</v>
      </c>
      <c r="C5" s="3"/>
      <c r="D5" s="3"/>
      <c r="E5" s="3"/>
      <c r="F5" s="3"/>
    </row>
    <row r="6" spans="1:52" x14ac:dyDescent="0.25">
      <c r="A6" s="2"/>
      <c r="B6" s="1"/>
      <c r="C6" s="3"/>
      <c r="D6" s="3"/>
      <c r="E6" s="3"/>
      <c r="F6" s="3"/>
    </row>
    <row r="8" spans="1:52" x14ac:dyDescent="0.25">
      <c r="A8" s="67" t="s">
        <v>65</v>
      </c>
      <c r="B8" s="67"/>
      <c r="C8" s="67"/>
      <c r="D8" s="67"/>
      <c r="E8" s="67"/>
      <c r="F8" s="67"/>
    </row>
    <row r="9" spans="1:52" x14ac:dyDescent="0.25">
      <c r="A9" s="67" t="s">
        <v>9</v>
      </c>
      <c r="B9" s="67"/>
      <c r="C9" s="67"/>
      <c r="D9" s="67"/>
      <c r="E9" s="67"/>
      <c r="F9" s="67"/>
    </row>
    <row r="10" spans="1:52" x14ac:dyDescent="0.25">
      <c r="K10" s="6"/>
      <c r="L10" s="6"/>
    </row>
    <row r="11" spans="1:52" x14ac:dyDescent="0.25">
      <c r="A11" s="7" t="s">
        <v>10</v>
      </c>
      <c r="B11" s="8" t="s">
        <v>11</v>
      </c>
      <c r="C11" s="8" t="s">
        <v>15</v>
      </c>
      <c r="D11" s="8" t="s">
        <v>62</v>
      </c>
      <c r="E11" s="8" t="s">
        <v>69</v>
      </c>
      <c r="F11" s="8" t="s">
        <v>80</v>
      </c>
      <c r="G11" s="8" t="s">
        <v>85</v>
      </c>
      <c r="K11" s="6"/>
      <c r="L11" s="6"/>
    </row>
    <row r="12" spans="1:52" x14ac:dyDescent="0.25">
      <c r="A12" s="9"/>
      <c r="B12" s="1"/>
      <c r="C12" s="1"/>
      <c r="D12" s="1"/>
      <c r="E12" s="1"/>
      <c r="F12" s="1"/>
      <c r="G12" s="1"/>
      <c r="K12" s="6"/>
      <c r="L12" s="6"/>
    </row>
    <row r="13" spans="1:52" x14ac:dyDescent="0.25">
      <c r="A13" s="4" t="s">
        <v>16</v>
      </c>
      <c r="B13" s="1"/>
      <c r="C13" s="1"/>
      <c r="D13" s="1"/>
      <c r="E13" s="1"/>
      <c r="F13" s="1"/>
      <c r="G13" s="1"/>
      <c r="K13" s="6"/>
      <c r="L13" s="6"/>
    </row>
    <row r="14" spans="1:52" x14ac:dyDescent="0.25">
      <c r="A14" s="10" t="s">
        <v>17</v>
      </c>
      <c r="B14" s="10" t="s">
        <v>18</v>
      </c>
      <c r="C14" s="11">
        <f>'1T'!F14</f>
        <v>1761</v>
      </c>
      <c r="D14" s="11">
        <f>'2T'!F14</f>
        <v>2206</v>
      </c>
      <c r="E14" s="11">
        <f>'3T'!F14</f>
        <v>1980</v>
      </c>
      <c r="F14" s="10">
        <f>'4T'!F14</f>
        <v>2345</v>
      </c>
      <c r="G14" s="10">
        <f t="shared" ref="G14:G21" si="0">SUM(C14:F14)</f>
        <v>8292</v>
      </c>
      <c r="K14" s="6"/>
      <c r="L14" s="6"/>
    </row>
    <row r="15" spans="1:52" x14ac:dyDescent="0.25">
      <c r="A15" s="12"/>
      <c r="B15" s="10" t="s">
        <v>19</v>
      </c>
      <c r="C15" s="11">
        <f>'1T'!F15</f>
        <v>4867</v>
      </c>
      <c r="D15" s="11">
        <f>'2T'!F15</f>
        <v>5977</v>
      </c>
      <c r="E15" s="11">
        <f>'3T'!F15</f>
        <v>5398</v>
      </c>
      <c r="F15" s="10">
        <f>'4T'!F15</f>
        <v>6267</v>
      </c>
      <c r="G15" s="10">
        <f t="shared" si="0"/>
        <v>22509</v>
      </c>
      <c r="K15" s="6"/>
      <c r="L15" s="6"/>
    </row>
    <row r="16" spans="1:52" s="13" customFormat="1" x14ac:dyDescent="0.25">
      <c r="A16" s="10" t="s">
        <v>20</v>
      </c>
      <c r="B16" s="10" t="s">
        <v>18</v>
      </c>
      <c r="C16" s="11">
        <f>'1T'!F16</f>
        <v>335</v>
      </c>
      <c r="D16" s="11">
        <f>'2T'!F16</f>
        <v>321</v>
      </c>
      <c r="E16" s="11">
        <f>'3T'!F16</f>
        <v>431</v>
      </c>
      <c r="F16" s="10">
        <f>'4T'!F16</f>
        <v>614</v>
      </c>
      <c r="G16" s="10">
        <f t="shared" si="0"/>
        <v>1701</v>
      </c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x14ac:dyDescent="0.25">
      <c r="A17" s="12"/>
      <c r="B17" s="10" t="s">
        <v>19</v>
      </c>
      <c r="C17" s="11">
        <f>'1T'!F17</f>
        <v>1008</v>
      </c>
      <c r="D17" s="11">
        <f>'2T'!F17</f>
        <v>969</v>
      </c>
      <c r="E17" s="11">
        <f>'3T'!F17</f>
        <v>1348</v>
      </c>
      <c r="F17" s="10">
        <f>'4T'!F17</f>
        <v>1905</v>
      </c>
      <c r="G17" s="10">
        <f t="shared" si="0"/>
        <v>5230</v>
      </c>
      <c r="K17" s="6"/>
      <c r="L17" s="6"/>
    </row>
    <row r="18" spans="1:52" s="13" customFormat="1" x14ac:dyDescent="0.25">
      <c r="A18" s="10" t="s">
        <v>21</v>
      </c>
      <c r="B18" s="10" t="s">
        <v>18</v>
      </c>
      <c r="C18" s="11">
        <f>'1T'!F18</f>
        <v>183</v>
      </c>
      <c r="D18" s="11">
        <f>'2T'!F18</f>
        <v>120</v>
      </c>
      <c r="E18" s="11">
        <f>'3T'!F18</f>
        <v>213</v>
      </c>
      <c r="F18" s="10">
        <f>'4T'!F18</f>
        <v>105</v>
      </c>
      <c r="G18" s="10">
        <f t="shared" si="0"/>
        <v>621</v>
      </c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x14ac:dyDescent="0.25">
      <c r="A19" s="12"/>
      <c r="B19" s="10" t="s">
        <v>19</v>
      </c>
      <c r="C19" s="11">
        <f>'1T'!F19</f>
        <v>608</v>
      </c>
      <c r="D19" s="11">
        <f>'2T'!F19</f>
        <v>405</v>
      </c>
      <c r="E19" s="11">
        <f>'3T'!F19</f>
        <v>689</v>
      </c>
      <c r="F19" s="10">
        <f>'4T'!F19</f>
        <v>346</v>
      </c>
      <c r="G19" s="10">
        <f t="shared" si="0"/>
        <v>2048</v>
      </c>
      <c r="K19" s="6"/>
      <c r="L19" s="6"/>
    </row>
    <row r="20" spans="1:52" s="13" customFormat="1" ht="15" customHeight="1" x14ac:dyDescent="0.25">
      <c r="A20" s="70" t="s">
        <v>22</v>
      </c>
      <c r="B20" s="10" t="s">
        <v>18</v>
      </c>
      <c r="C20" s="11">
        <f>'1T'!F20</f>
        <v>235</v>
      </c>
      <c r="D20" s="11">
        <f>'2T'!F20</f>
        <v>231</v>
      </c>
      <c r="E20" s="11">
        <f>'3T'!F20</f>
        <v>310</v>
      </c>
      <c r="F20" s="10">
        <f>'4T'!F20</f>
        <v>259</v>
      </c>
      <c r="G20" s="10">
        <f t="shared" si="0"/>
        <v>1035</v>
      </c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x14ac:dyDescent="0.25">
      <c r="A21" s="70"/>
      <c r="B21" s="10" t="s">
        <v>19</v>
      </c>
      <c r="C21" s="11">
        <f>'1T'!F21</f>
        <v>666</v>
      </c>
      <c r="D21" s="11">
        <f>'2T'!F21</f>
        <v>642</v>
      </c>
      <c r="E21" s="11">
        <f>'3T'!F21</f>
        <v>854</v>
      </c>
      <c r="F21" s="10">
        <f>'4T'!F21</f>
        <v>721</v>
      </c>
      <c r="G21" s="10">
        <f t="shared" si="0"/>
        <v>2883</v>
      </c>
      <c r="K21" s="6"/>
      <c r="L21" s="6"/>
    </row>
    <row r="22" spans="1:52" x14ac:dyDescent="0.25">
      <c r="A22" s="15" t="s">
        <v>23</v>
      </c>
      <c r="B22" s="46" t="s">
        <v>18</v>
      </c>
      <c r="C22" s="47">
        <f t="shared" ref="C22:G23" si="1">+C14+C16+C18+C20</f>
        <v>2514</v>
      </c>
      <c r="D22" s="47">
        <f t="shared" si="1"/>
        <v>2878</v>
      </c>
      <c r="E22" s="47">
        <f t="shared" si="1"/>
        <v>2934</v>
      </c>
      <c r="F22" s="47">
        <f t="shared" si="1"/>
        <v>3323</v>
      </c>
      <c r="G22" s="47">
        <f t="shared" si="1"/>
        <v>11649</v>
      </c>
      <c r="H22" s="31"/>
      <c r="K22" s="6"/>
      <c r="L22" s="6"/>
    </row>
    <row r="23" spans="1:52" x14ac:dyDescent="0.25">
      <c r="A23" s="14"/>
      <c r="B23" s="46" t="s">
        <v>19</v>
      </c>
      <c r="C23" s="47">
        <f t="shared" si="1"/>
        <v>7149</v>
      </c>
      <c r="D23" s="47">
        <f t="shared" si="1"/>
        <v>7993</v>
      </c>
      <c r="E23" s="47">
        <f t="shared" si="1"/>
        <v>8289</v>
      </c>
      <c r="F23" s="47">
        <f t="shared" si="1"/>
        <v>9239</v>
      </c>
      <c r="G23" s="47">
        <f t="shared" si="1"/>
        <v>32670</v>
      </c>
      <c r="H23" s="31"/>
      <c r="K23" s="6"/>
      <c r="L23" s="6"/>
    </row>
    <row r="24" spans="1:52" x14ac:dyDescent="0.25">
      <c r="A24" s="14"/>
      <c r="B24" s="10"/>
      <c r="C24" s="11"/>
      <c r="D24" s="11"/>
      <c r="E24" s="11"/>
      <c r="F24" s="10"/>
      <c r="G24" s="10"/>
      <c r="K24" s="6"/>
      <c r="L24" s="6"/>
    </row>
    <row r="25" spans="1:52" x14ac:dyDescent="0.25">
      <c r="A25" s="4" t="s">
        <v>24</v>
      </c>
      <c r="B25" s="10"/>
      <c r="C25" s="11"/>
      <c r="D25" s="11"/>
      <c r="E25" s="11"/>
      <c r="F25" s="10"/>
      <c r="G25" s="10"/>
      <c r="K25" s="6"/>
      <c r="L25" s="6"/>
    </row>
    <row r="26" spans="1:52" s="10" customFormat="1" x14ac:dyDescent="0.25">
      <c r="A26" s="10" t="s">
        <v>25</v>
      </c>
      <c r="B26" s="10" t="s">
        <v>18</v>
      </c>
      <c r="C26" s="11">
        <f>'1T'!F26</f>
        <v>2129</v>
      </c>
      <c r="D26" s="11">
        <f>'2T'!F26</f>
        <v>2157</v>
      </c>
      <c r="E26" s="11">
        <f>'3T'!F26</f>
        <v>1905</v>
      </c>
      <c r="F26" s="10">
        <f>'4T'!F26</f>
        <v>1618</v>
      </c>
      <c r="G26" s="10">
        <f t="shared" ref="G26:G33" si="2">SUM(C26:F26)</f>
        <v>7809</v>
      </c>
    </row>
    <row r="27" spans="1:52" x14ac:dyDescent="0.25">
      <c r="A27" s="12"/>
      <c r="B27" s="10" t="s">
        <v>19</v>
      </c>
      <c r="C27" s="11">
        <f>'1T'!F27</f>
        <v>5921</v>
      </c>
      <c r="D27" s="11">
        <f>'2T'!F27</f>
        <v>5969</v>
      </c>
      <c r="E27" s="11">
        <f>'3T'!F27</f>
        <v>5199</v>
      </c>
      <c r="F27" s="10">
        <f>'4T'!F27</f>
        <v>4409</v>
      </c>
      <c r="G27" s="10">
        <f t="shared" si="2"/>
        <v>21498</v>
      </c>
      <c r="I27" s="10"/>
      <c r="J27" s="10"/>
      <c r="K27" s="10"/>
    </row>
    <row r="28" spans="1:52" s="16" customFormat="1" x14ac:dyDescent="0.25">
      <c r="A28" s="10" t="s">
        <v>26</v>
      </c>
      <c r="B28" s="10" t="s">
        <v>18</v>
      </c>
      <c r="C28" s="11">
        <f>'1T'!F28</f>
        <v>395</v>
      </c>
      <c r="D28" s="11">
        <f>'2T'!F28</f>
        <v>368</v>
      </c>
      <c r="E28" s="11">
        <f>'3T'!F28</f>
        <v>305</v>
      </c>
      <c r="F28" s="10">
        <f>'4T'!F28</f>
        <v>296</v>
      </c>
      <c r="G28" s="10">
        <f t="shared" si="2"/>
        <v>1364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x14ac:dyDescent="0.25">
      <c r="A29" s="10"/>
      <c r="B29" s="10" t="s">
        <v>19</v>
      </c>
      <c r="C29" s="11">
        <f>'1T'!F29</f>
        <v>1180</v>
      </c>
      <c r="D29" s="11">
        <f>'2T'!F29</f>
        <v>1097</v>
      </c>
      <c r="E29" s="11">
        <f>'3T'!F29</f>
        <v>957</v>
      </c>
      <c r="F29" s="10">
        <f>'4T'!F29</f>
        <v>917</v>
      </c>
      <c r="G29" s="10">
        <f t="shared" si="2"/>
        <v>4151</v>
      </c>
      <c r="I29" s="10"/>
      <c r="J29" s="10"/>
      <c r="K29" s="10"/>
    </row>
    <row r="30" spans="1:52" s="16" customFormat="1" x14ac:dyDescent="0.25">
      <c r="A30" s="10" t="s">
        <v>27</v>
      </c>
      <c r="B30" s="10" t="s">
        <v>18</v>
      </c>
      <c r="C30" s="11">
        <f>'1T'!F30</f>
        <v>362</v>
      </c>
      <c r="D30" s="11">
        <f>'2T'!F30</f>
        <v>101</v>
      </c>
      <c r="E30" s="11">
        <f>'3T'!F30</f>
        <v>169</v>
      </c>
      <c r="F30" s="10">
        <f>'4T'!F30</f>
        <v>99</v>
      </c>
      <c r="G30" s="10">
        <f t="shared" si="2"/>
        <v>731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x14ac:dyDescent="0.25">
      <c r="A31" s="10"/>
      <c r="B31" s="10" t="s">
        <v>19</v>
      </c>
      <c r="C31" s="11">
        <f>'1T'!F31</f>
        <v>1190</v>
      </c>
      <c r="D31" s="11">
        <f>'2T'!F31</f>
        <v>334</v>
      </c>
      <c r="E31" s="11">
        <f>'3T'!F31</f>
        <v>578</v>
      </c>
      <c r="F31" s="10">
        <f>'4T'!F31</f>
        <v>342</v>
      </c>
      <c r="G31" s="10">
        <f t="shared" si="2"/>
        <v>2444</v>
      </c>
      <c r="I31" s="10"/>
      <c r="J31" s="10"/>
      <c r="K31" s="10"/>
    </row>
    <row r="32" spans="1:52" s="16" customFormat="1" ht="15" customHeight="1" x14ac:dyDescent="0.25">
      <c r="A32" s="70" t="s">
        <v>28</v>
      </c>
      <c r="B32" s="10" t="s">
        <v>18</v>
      </c>
      <c r="C32" s="11">
        <f>'1T'!F32</f>
        <v>255</v>
      </c>
      <c r="D32" s="11">
        <f>'2T'!F32</f>
        <v>258</v>
      </c>
      <c r="E32" s="11">
        <f>'3T'!F32</f>
        <v>212</v>
      </c>
      <c r="F32" s="10">
        <f>'4T'!F32</f>
        <v>267</v>
      </c>
      <c r="G32" s="10">
        <f t="shared" si="2"/>
        <v>992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x14ac:dyDescent="0.25">
      <c r="A33" s="70"/>
      <c r="B33" s="10" t="s">
        <v>19</v>
      </c>
      <c r="C33" s="11">
        <f>'1T'!F33</f>
        <v>702</v>
      </c>
      <c r="D33" s="11">
        <f>'2T'!F33</f>
        <v>728</v>
      </c>
      <c r="E33" s="11">
        <f>'3T'!F33</f>
        <v>591</v>
      </c>
      <c r="F33" s="10">
        <f>'4T'!F33</f>
        <v>738</v>
      </c>
      <c r="G33" s="10">
        <f t="shared" si="2"/>
        <v>2759</v>
      </c>
      <c r="H33" s="10"/>
    </row>
    <row r="34" spans="1:52" x14ac:dyDescent="0.25">
      <c r="A34" s="15" t="s">
        <v>29</v>
      </c>
      <c r="B34" s="46" t="s">
        <v>18</v>
      </c>
      <c r="C34" s="47">
        <f t="shared" ref="C34:G35" si="3">+C26+C28+C30+C32</f>
        <v>3141</v>
      </c>
      <c r="D34" s="47">
        <f t="shared" si="3"/>
        <v>2884</v>
      </c>
      <c r="E34" s="47">
        <f t="shared" si="3"/>
        <v>2591</v>
      </c>
      <c r="F34" s="47">
        <f t="shared" si="3"/>
        <v>2280</v>
      </c>
      <c r="G34" s="47">
        <f t="shared" si="3"/>
        <v>10896</v>
      </c>
      <c r="H34" s="31"/>
    </row>
    <row r="35" spans="1:52" x14ac:dyDescent="0.25">
      <c r="A35" s="14"/>
      <c r="B35" s="46" t="s">
        <v>19</v>
      </c>
      <c r="C35" s="47">
        <f t="shared" si="3"/>
        <v>8993</v>
      </c>
      <c r="D35" s="47">
        <f t="shared" si="3"/>
        <v>8128</v>
      </c>
      <c r="E35" s="47">
        <f t="shared" si="3"/>
        <v>7325</v>
      </c>
      <c r="F35" s="47">
        <f t="shared" si="3"/>
        <v>6406</v>
      </c>
      <c r="G35" s="47">
        <f t="shared" si="3"/>
        <v>30852</v>
      </c>
      <c r="H35" s="10"/>
    </row>
    <row r="36" spans="1:52" ht="15.75" thickBot="1" x14ac:dyDescent="0.3">
      <c r="A36" s="38"/>
      <c r="B36" s="38"/>
      <c r="C36" s="38"/>
      <c r="D36" s="38"/>
      <c r="E36" s="38"/>
      <c r="F36" s="38"/>
      <c r="G36" s="38"/>
    </row>
    <row r="37" spans="1:52" ht="15.75" thickTop="1" x14ac:dyDescent="0.25">
      <c r="A37" s="72" t="s">
        <v>70</v>
      </c>
      <c r="B37" s="72"/>
      <c r="C37" s="72"/>
      <c r="D37" s="72"/>
      <c r="E37" s="72"/>
      <c r="F37" s="72"/>
      <c r="H37" t="s">
        <v>87</v>
      </c>
    </row>
    <row r="38" spans="1:52" x14ac:dyDescent="0.25">
      <c r="A38" s="68"/>
      <c r="B38" s="68"/>
      <c r="C38" s="68"/>
      <c r="D38" s="68"/>
      <c r="E38" s="68"/>
      <c r="F38" s="68"/>
    </row>
    <row r="39" spans="1:52" s="10" customFormat="1" x14ac:dyDescent="0.25"/>
    <row r="40" spans="1:52" x14ac:dyDescent="0.25">
      <c r="A40" s="67" t="s">
        <v>71</v>
      </c>
      <c r="B40" s="67"/>
      <c r="C40" s="67"/>
      <c r="D40" s="67"/>
      <c r="E40" s="6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x14ac:dyDescent="0.25">
      <c r="A41" s="67" t="s">
        <v>32</v>
      </c>
      <c r="B41" s="67"/>
      <c r="C41" s="67"/>
      <c r="D41" s="67"/>
      <c r="E41" s="67"/>
    </row>
    <row r="42" spans="1:52" x14ac:dyDescent="0.25">
      <c r="A42" s="67" t="s">
        <v>72</v>
      </c>
      <c r="B42" s="67"/>
      <c r="C42" s="67"/>
      <c r="D42" s="67"/>
      <c r="E42" s="67"/>
    </row>
    <row r="43" spans="1:52" x14ac:dyDescent="0.25">
      <c r="B43" s="67"/>
      <c r="C43" s="67"/>
      <c r="D43" s="67"/>
      <c r="E43" s="67"/>
      <c r="F43" s="3"/>
    </row>
    <row r="44" spans="1:52" x14ac:dyDescent="0.25">
      <c r="A44" s="7" t="s">
        <v>10</v>
      </c>
      <c r="B44" s="8" t="s">
        <v>15</v>
      </c>
      <c r="C44" s="8" t="s">
        <v>62</v>
      </c>
      <c r="D44" s="8" t="s">
        <v>69</v>
      </c>
      <c r="E44" s="8" t="s">
        <v>80</v>
      </c>
      <c r="F44" s="8" t="s">
        <v>85</v>
      </c>
    </row>
    <row r="45" spans="1:52" x14ac:dyDescent="0.25">
      <c r="A45" s="4" t="s">
        <v>16</v>
      </c>
      <c r="B45" s="10"/>
      <c r="C45" s="10"/>
      <c r="D45" s="10"/>
      <c r="E45" s="10"/>
      <c r="F45" s="10"/>
    </row>
    <row r="46" spans="1:52" x14ac:dyDescent="0.25">
      <c r="A46" s="10" t="s">
        <v>34</v>
      </c>
      <c r="B46" s="11">
        <f>'1T'!E46</f>
        <v>11909838630.57</v>
      </c>
      <c r="C46" s="11">
        <f>'2T'!E46</f>
        <v>14705039491.75</v>
      </c>
      <c r="D46" s="11">
        <f>'3T'!E46</f>
        <v>13304361187.139999</v>
      </c>
      <c r="E46" s="10">
        <f>'4T'!E46</f>
        <v>16355567392.870003</v>
      </c>
      <c r="F46" s="10">
        <f t="shared" ref="F46:F50" si="4">SUM(B46:E46)</f>
        <v>56274806702.330002</v>
      </c>
    </row>
    <row r="47" spans="1:52" x14ac:dyDescent="0.25">
      <c r="A47" s="10" t="s">
        <v>35</v>
      </c>
      <c r="B47" s="11">
        <f>'1T'!E47</f>
        <v>3301757640.9400001</v>
      </c>
      <c r="C47" s="11">
        <f>'2T'!E47</f>
        <v>3078942543.27</v>
      </c>
      <c r="D47" s="11">
        <f>'3T'!E47</f>
        <v>5196442777.8199997</v>
      </c>
      <c r="E47" s="10">
        <f>'4T'!E47</f>
        <v>8737968740.0499992</v>
      </c>
      <c r="F47" s="10">
        <f t="shared" si="4"/>
        <v>20315111702.079998</v>
      </c>
    </row>
    <row r="48" spans="1:52" x14ac:dyDescent="0.25">
      <c r="A48" s="10" t="s">
        <v>36</v>
      </c>
      <c r="B48" s="11">
        <f>'1T'!E48</f>
        <v>2507033246.9699998</v>
      </c>
      <c r="C48" s="11">
        <f>'2T'!E48</f>
        <v>1534310884.9400001</v>
      </c>
      <c r="D48" s="11">
        <f>'3T'!E48</f>
        <v>3516997267.4299998</v>
      </c>
      <c r="E48" s="10">
        <f>'4T'!E48</f>
        <v>1122561798.3299999</v>
      </c>
      <c r="F48" s="10">
        <f t="shared" si="4"/>
        <v>8680903197.6700001</v>
      </c>
    </row>
    <row r="49" spans="1:6" x14ac:dyDescent="0.25">
      <c r="A49" s="10" t="s">
        <v>37</v>
      </c>
      <c r="B49" s="11">
        <f>'1T'!E49</f>
        <v>1397173534.5699999</v>
      </c>
      <c r="C49" s="11">
        <f>'2T'!E49</f>
        <v>1391273000</v>
      </c>
      <c r="D49" s="11">
        <f>'3T'!E49</f>
        <v>1858502000</v>
      </c>
      <c r="E49" s="10">
        <f>'4T'!E49</f>
        <v>1548521114.4400001</v>
      </c>
      <c r="F49" s="10">
        <f t="shared" si="4"/>
        <v>6195469649.0100002</v>
      </c>
    </row>
    <row r="50" spans="1:6" x14ac:dyDescent="0.25">
      <c r="A50" s="10" t="s">
        <v>38</v>
      </c>
      <c r="B50" s="11">
        <f>'1T'!E50</f>
        <v>772908355.62639344</v>
      </c>
      <c r="C50" s="11">
        <f>'2T'!E50</f>
        <v>754091875.91512609</v>
      </c>
      <c r="D50" s="11">
        <f>'3T'!E50</f>
        <v>762794175.52739477</v>
      </c>
      <c r="E50" s="10">
        <f>'4T'!E50</f>
        <v>1771523855.1509974</v>
      </c>
      <c r="F50" s="10">
        <f t="shared" si="4"/>
        <v>4061318262.2199116</v>
      </c>
    </row>
    <row r="51" spans="1:6" x14ac:dyDescent="0.25">
      <c r="A51" s="50" t="s">
        <v>39</v>
      </c>
      <c r="B51" s="51">
        <f>SUM(B46:B50)</f>
        <v>19888711408.676392</v>
      </c>
      <c r="C51" s="51">
        <f t="shared" ref="C51:F51" si="5">SUM(C46:C50)</f>
        <v>21463657795.875126</v>
      </c>
      <c r="D51" s="51">
        <f t="shared" si="5"/>
        <v>24639097407.917393</v>
      </c>
      <c r="E51" s="51">
        <f t="shared" si="5"/>
        <v>29536142900.840996</v>
      </c>
      <c r="F51" s="51">
        <f t="shared" si="5"/>
        <v>95527609513.309906</v>
      </c>
    </row>
    <row r="52" spans="1:6" x14ac:dyDescent="0.25">
      <c r="A52" s="4" t="s">
        <v>24</v>
      </c>
      <c r="B52" s="11"/>
      <c r="C52" s="11"/>
      <c r="D52" s="11"/>
      <c r="E52" s="10"/>
      <c r="F52" s="10"/>
    </row>
    <row r="53" spans="1:6" x14ac:dyDescent="0.25">
      <c r="A53" s="10" t="s">
        <v>34</v>
      </c>
      <c r="B53" s="11">
        <f>'1T'!E53</f>
        <v>14280005805.630001</v>
      </c>
      <c r="C53" s="11">
        <f>'2T'!E53</f>
        <v>14652515819.59</v>
      </c>
      <c r="D53" s="11">
        <f>'3T'!E53</f>
        <v>12856310974.58</v>
      </c>
      <c r="E53" s="10">
        <f>'4T'!E53</f>
        <v>11011017881</v>
      </c>
      <c r="F53" s="10">
        <f t="shared" ref="F53:F58" si="6">SUM(B53:E53)</f>
        <v>52799850480.800003</v>
      </c>
    </row>
    <row r="54" spans="1:6" x14ac:dyDescent="0.25">
      <c r="A54" s="10" t="s">
        <v>35</v>
      </c>
      <c r="B54" s="11">
        <f>'1T'!E54</f>
        <v>5184117298.6199999</v>
      </c>
      <c r="C54" s="11">
        <f>'2T'!E54</f>
        <v>3629641594.5799999</v>
      </c>
      <c r="D54" s="11">
        <f>'3T'!E54</f>
        <v>3384408575.4200001</v>
      </c>
      <c r="E54" s="10">
        <f>'4T'!E54</f>
        <v>3091594386.4299998</v>
      </c>
      <c r="F54" s="10">
        <f t="shared" si="6"/>
        <v>15289761855.050001</v>
      </c>
    </row>
    <row r="55" spans="1:6" x14ac:dyDescent="0.25">
      <c r="A55" s="10" t="s">
        <v>36</v>
      </c>
      <c r="B55" s="11">
        <f>'1T'!E55</f>
        <v>5750821087.4099998</v>
      </c>
      <c r="C55" s="11">
        <f>'2T'!E55</f>
        <v>1203180162.54</v>
      </c>
      <c r="D55" s="11">
        <f>'3T'!E55</f>
        <v>3123603751.4899998</v>
      </c>
      <c r="E55" s="10">
        <f>'4T'!E55</f>
        <v>1361972667.8899999</v>
      </c>
      <c r="F55" s="10">
        <f t="shared" si="6"/>
        <v>11439577669.329998</v>
      </c>
    </row>
    <row r="56" spans="1:6" x14ac:dyDescent="0.25">
      <c r="A56" s="10" t="s">
        <v>37</v>
      </c>
      <c r="B56" s="11">
        <f>'1T'!E56</f>
        <v>1494812000</v>
      </c>
      <c r="C56" s="11">
        <f>'2T'!E56</f>
        <v>1522936000</v>
      </c>
      <c r="D56" s="11">
        <f>'3T'!E56</f>
        <v>1283556534.5699999</v>
      </c>
      <c r="E56" s="10">
        <f>'4T'!E56</f>
        <v>1602756000</v>
      </c>
      <c r="F56" s="10">
        <f t="shared" si="6"/>
        <v>5904060534.5699997</v>
      </c>
    </row>
    <row r="57" spans="1:6" x14ac:dyDescent="0.25">
      <c r="A57" s="10" t="s">
        <v>40</v>
      </c>
      <c r="B57" s="11">
        <f>'1T'!E57</f>
        <v>969560590.66952169</v>
      </c>
      <c r="C57" s="11">
        <f>'2T'!E57</f>
        <v>768172159.60749042</v>
      </c>
      <c r="D57" s="11">
        <f>'3T'!E57</f>
        <v>677383734.83790123</v>
      </c>
      <c r="E57" s="10">
        <f>'4T'!E57</f>
        <v>1230632328.6326828</v>
      </c>
      <c r="F57" s="10">
        <f t="shared" si="6"/>
        <v>3645748813.7475963</v>
      </c>
    </row>
    <row r="58" spans="1:6" ht="15.75" thickBot="1" x14ac:dyDescent="0.3">
      <c r="A58" s="38" t="s">
        <v>39</v>
      </c>
      <c r="B58" s="38">
        <f>SUM(B53:B57)</f>
        <v>27679316782.329521</v>
      </c>
      <c r="C58" s="38">
        <f t="shared" ref="C58:E58" si="7">SUM(C53:C57)</f>
        <v>21776445736.31749</v>
      </c>
      <c r="D58" s="38">
        <f t="shared" si="7"/>
        <v>21325263570.8979</v>
      </c>
      <c r="E58" s="38">
        <f t="shared" si="7"/>
        <v>18297973263.952682</v>
      </c>
      <c r="F58" s="38">
        <f t="shared" si="6"/>
        <v>89078999353.497589</v>
      </c>
    </row>
    <row r="59" spans="1:6" ht="15.75" thickTop="1" x14ac:dyDescent="0.25">
      <c r="A59" s="12" t="s">
        <v>70</v>
      </c>
      <c r="B59" s="10"/>
      <c r="C59" s="10"/>
      <c r="D59" s="10"/>
      <c r="E59" s="10"/>
      <c r="F59" s="3"/>
    </row>
    <row r="60" spans="1:6" x14ac:dyDescent="0.25">
      <c r="A60" s="12"/>
      <c r="B60" s="12"/>
      <c r="C60" s="12"/>
      <c r="D60" s="12"/>
      <c r="E60" s="12"/>
      <c r="F60" s="12"/>
    </row>
    <row r="61" spans="1:6" x14ac:dyDescent="0.25">
      <c r="B61" s="10"/>
      <c r="C61" s="10"/>
      <c r="D61" s="10"/>
      <c r="E61" s="10"/>
    </row>
    <row r="62" spans="1:6" x14ac:dyDescent="0.25">
      <c r="A62" s="67" t="s">
        <v>73</v>
      </c>
      <c r="B62" s="67"/>
      <c r="C62" s="67"/>
      <c r="D62" s="67"/>
      <c r="E62" s="67"/>
    </row>
    <row r="63" spans="1:6" x14ac:dyDescent="0.25">
      <c r="A63" s="67" t="s">
        <v>43</v>
      </c>
      <c r="B63" s="67"/>
      <c r="C63" s="67"/>
      <c r="D63" s="67"/>
      <c r="E63" s="67"/>
    </row>
    <row r="64" spans="1:6" x14ac:dyDescent="0.25">
      <c r="A64" s="67" t="s">
        <v>72</v>
      </c>
      <c r="B64" s="67"/>
      <c r="C64" s="67"/>
      <c r="D64" s="67"/>
      <c r="E64" s="67"/>
    </row>
    <row r="65" spans="1:8" x14ac:dyDescent="0.25">
      <c r="B65" s="71"/>
      <c r="C65" s="71"/>
      <c r="D65" s="71"/>
      <c r="E65" s="71"/>
    </row>
    <row r="66" spans="1:8" x14ac:dyDescent="0.25">
      <c r="A66" s="8" t="s">
        <v>44</v>
      </c>
      <c r="B66" s="8" t="s">
        <v>15</v>
      </c>
      <c r="C66" s="8" t="s">
        <v>62</v>
      </c>
      <c r="D66" s="8" t="s">
        <v>69</v>
      </c>
      <c r="E66" s="8" t="s">
        <v>80</v>
      </c>
      <c r="F66" s="8" t="s">
        <v>85</v>
      </c>
    </row>
    <row r="67" spans="1:8" x14ac:dyDescent="0.25">
      <c r="A67" s="19" t="s">
        <v>45</v>
      </c>
    </row>
    <row r="68" spans="1:8" x14ac:dyDescent="0.25">
      <c r="A68" t="s">
        <v>46</v>
      </c>
      <c r="B68" s="10">
        <f>'1T'!E68</f>
        <v>219158556.45125017</v>
      </c>
      <c r="C68" s="10">
        <f>'2T'!E68</f>
        <v>184806814.55192024</v>
      </c>
      <c r="D68" s="10">
        <f>'3T'!E68</f>
        <v>200356726.54511157</v>
      </c>
      <c r="E68" s="10">
        <f>'4T'!E68</f>
        <v>859995321.13777041</v>
      </c>
      <c r="F68" s="10">
        <f t="shared" ref="F68:F74" si="8">SUM(B68:E68)</f>
        <v>1464317418.6860523</v>
      </c>
      <c r="H68" s="56"/>
    </row>
    <row r="69" spans="1:8" x14ac:dyDescent="0.25">
      <c r="A69" t="s">
        <v>47</v>
      </c>
      <c r="B69" s="10">
        <f>'1T'!E69</f>
        <v>84576492.665382475</v>
      </c>
      <c r="C69" s="10">
        <f>'2T'!E69</f>
        <v>116690339.90767327</v>
      </c>
      <c r="D69" s="10">
        <f>'3T'!E69</f>
        <v>98795086.791589424</v>
      </c>
      <c r="E69" s="10">
        <f>'4T'!E69</f>
        <v>237858054.48345661</v>
      </c>
      <c r="F69" s="10">
        <f t="shared" si="8"/>
        <v>537919973.84810185</v>
      </c>
    </row>
    <row r="70" spans="1:8" x14ac:dyDescent="0.25">
      <c r="A70" t="s">
        <v>48</v>
      </c>
      <c r="B70" s="10">
        <f>'1T'!E70</f>
        <v>10138523.257529864</v>
      </c>
      <c r="C70" s="10">
        <f>'2T'!E70</f>
        <v>8898399.4289986491</v>
      </c>
      <c r="D70" s="10">
        <f>'3T'!E70</f>
        <v>10809063.253581282</v>
      </c>
      <c r="E70" s="10">
        <f>'4T'!E70</f>
        <v>15866427.813421566</v>
      </c>
      <c r="F70" s="10">
        <f t="shared" si="8"/>
        <v>45712413.753531359</v>
      </c>
    </row>
    <row r="71" spans="1:8" x14ac:dyDescent="0.25">
      <c r="A71" t="s">
        <v>49</v>
      </c>
      <c r="B71" s="10">
        <f>'1T'!E71</f>
        <v>44050878.423714697</v>
      </c>
      <c r="C71" s="10">
        <f>'2T'!E71</f>
        <v>16210321.590753904</v>
      </c>
      <c r="D71" s="10">
        <f>'3T'!E71</f>
        <v>3298520.1066741049</v>
      </c>
      <c r="E71" s="10">
        <f>'4T'!E71</f>
        <v>6494214.6505612899</v>
      </c>
      <c r="F71" s="10">
        <f t="shared" si="8"/>
        <v>70053934.771704003</v>
      </c>
      <c r="H71" s="56"/>
    </row>
    <row r="72" spans="1:8" x14ac:dyDescent="0.25">
      <c r="A72" t="s">
        <v>88</v>
      </c>
      <c r="B72" s="10">
        <f>'1T'!E72</f>
        <v>31877508.74431622</v>
      </c>
      <c r="C72" s="10">
        <f>'2T'!E72</f>
        <v>16724934.547180016</v>
      </c>
      <c r="D72" s="10">
        <f>'3T'!E72</f>
        <v>8481219.6558385305</v>
      </c>
      <c r="E72" s="10">
        <f>'4T'!E72</f>
        <v>73593605.790987581</v>
      </c>
      <c r="F72" s="10">
        <f t="shared" si="8"/>
        <v>130677268.73832235</v>
      </c>
    </row>
    <row r="73" spans="1:8" x14ac:dyDescent="0.25">
      <c r="A73" t="s">
        <v>89</v>
      </c>
      <c r="B73" s="10">
        <f>'1T'!E73</f>
        <v>383106396.08420002</v>
      </c>
      <c r="C73" s="10">
        <f>'2T'!E73</f>
        <v>410761065.88859999</v>
      </c>
      <c r="D73" s="10">
        <f>'3T'!E73</f>
        <v>441053559.17460001</v>
      </c>
      <c r="E73" s="10">
        <f>'4T'!E73</f>
        <v>577716231.27480006</v>
      </c>
      <c r="F73" s="10">
        <f t="shared" si="8"/>
        <v>1812637252.4222</v>
      </c>
    </row>
    <row r="74" spans="1:8" x14ac:dyDescent="0.25">
      <c r="A74" s="10" t="s">
        <v>90</v>
      </c>
      <c r="B74" s="10">
        <f>'1T'!E74</f>
        <v>21589212099.042999</v>
      </c>
      <c r="C74" s="10">
        <f>'2T'!E74</f>
        <v>23977294007.860001</v>
      </c>
      <c r="D74" s="10">
        <f>'3T'!E74</f>
        <v>25209931069.959991</v>
      </c>
      <c r="E74" s="10">
        <f>'4T'!E74</f>
        <v>27850569617.660004</v>
      </c>
      <c r="F74" s="10">
        <f t="shared" si="8"/>
        <v>98627006794.522995</v>
      </c>
    </row>
    <row r="75" spans="1:8" ht="15.75" thickBot="1" x14ac:dyDescent="0.3">
      <c r="A75" s="38" t="s">
        <v>39</v>
      </c>
      <c r="B75" s="39">
        <f>SUM(B68:B74)</f>
        <v>22362120454.669392</v>
      </c>
      <c r="C75" s="39">
        <f t="shared" ref="C75:F75" si="9">SUM(C68:C74)</f>
        <v>24731385883.775127</v>
      </c>
      <c r="D75" s="39">
        <f t="shared" si="9"/>
        <v>25972725245.487385</v>
      </c>
      <c r="E75" s="39">
        <f t="shared" si="9"/>
        <v>29622093472.811001</v>
      </c>
      <c r="F75" s="39">
        <f t="shared" si="9"/>
        <v>102688325056.7429</v>
      </c>
      <c r="H75" s="56"/>
    </row>
    <row r="76" spans="1:8" ht="15.75" thickTop="1" x14ac:dyDescent="0.25">
      <c r="A76" s="10" t="s">
        <v>50</v>
      </c>
      <c r="B76" s="10"/>
      <c r="C76" s="10"/>
      <c r="D76" s="10"/>
    </row>
    <row r="77" spans="1:8" x14ac:dyDescent="0.25">
      <c r="A77" s="72" t="s">
        <v>76</v>
      </c>
      <c r="B77" s="72"/>
      <c r="C77" s="72"/>
      <c r="D77" s="72"/>
      <c r="E77" s="72"/>
      <c r="F77" s="72"/>
    </row>
    <row r="78" spans="1:8" x14ac:dyDescent="0.25">
      <c r="A78" s="10"/>
    </row>
    <row r="79" spans="1:8" x14ac:dyDescent="0.25">
      <c r="B79" s="10"/>
      <c r="C79" s="10"/>
      <c r="D79" s="10"/>
    </row>
    <row r="80" spans="1:8" x14ac:dyDescent="0.25">
      <c r="A80" s="67" t="s">
        <v>74</v>
      </c>
      <c r="B80" s="67"/>
      <c r="C80" s="67"/>
      <c r="D80" s="67"/>
      <c r="E80" s="67"/>
      <c r="F80" s="10"/>
    </row>
    <row r="81" spans="1:6" x14ac:dyDescent="0.25">
      <c r="A81" s="67" t="s">
        <v>52</v>
      </c>
      <c r="B81" s="67"/>
      <c r="C81" s="67"/>
      <c r="D81" s="67"/>
      <c r="E81" s="67"/>
      <c r="F81" s="10"/>
    </row>
    <row r="82" spans="1:6" x14ac:dyDescent="0.25">
      <c r="A82" s="67" t="s">
        <v>33</v>
      </c>
      <c r="B82" s="67" t="s">
        <v>86</v>
      </c>
      <c r="C82" s="67"/>
      <c r="D82" s="67"/>
      <c r="E82" s="67"/>
      <c r="F82" s="10"/>
    </row>
    <row r="83" spans="1:6" x14ac:dyDescent="0.25">
      <c r="A83" s="10"/>
      <c r="B83" s="10"/>
      <c r="C83" s="10"/>
      <c r="D83" s="10"/>
      <c r="E83" s="10"/>
      <c r="F83" s="10"/>
    </row>
    <row r="84" spans="1:6" x14ac:dyDescent="0.25">
      <c r="A84" s="26" t="s">
        <v>44</v>
      </c>
      <c r="B84" s="26" t="s">
        <v>15</v>
      </c>
      <c r="C84" s="26" t="s">
        <v>62</v>
      </c>
      <c r="D84" s="26" t="s">
        <v>69</v>
      </c>
      <c r="E84" s="26" t="s">
        <v>80</v>
      </c>
      <c r="F84" s="26" t="s">
        <v>85</v>
      </c>
    </row>
    <row r="85" spans="1:6" x14ac:dyDescent="0.25">
      <c r="A85" s="10"/>
      <c r="B85" s="10"/>
      <c r="C85" s="10"/>
      <c r="D85" s="10"/>
      <c r="E85" s="10"/>
      <c r="F85" s="10"/>
    </row>
    <row r="86" spans="1:6" x14ac:dyDescent="0.25">
      <c r="A86" s="10" t="s">
        <v>75</v>
      </c>
      <c r="B86" s="10">
        <f>'1T'!E86</f>
        <v>99557343920.959595</v>
      </c>
      <c r="C86" s="10">
        <f>'2T'!E86</f>
        <v>97575581302.520218</v>
      </c>
      <c r="D86" s="10">
        <f>'3T'!E86</f>
        <v>99379922312.645096</v>
      </c>
      <c r="E86" s="10">
        <f>'4T'!E86</f>
        <v>98522125698.437714</v>
      </c>
      <c r="F86" s="10">
        <f>B86</f>
        <v>99557343920.959595</v>
      </c>
    </row>
    <row r="87" spans="1:6" x14ac:dyDescent="0.25">
      <c r="A87" s="10" t="s">
        <v>54</v>
      </c>
      <c r="B87" s="10">
        <f>'1T'!E87</f>
        <v>20380357836.230003</v>
      </c>
      <c r="C87" s="10">
        <f>'2T'!E87</f>
        <v>26535726893.900002</v>
      </c>
      <c r="D87" s="10">
        <f>'3T'!E87</f>
        <v>25114928631.279999</v>
      </c>
      <c r="E87" s="10">
        <f>'4T'!E87</f>
        <v>32544283477.25</v>
      </c>
      <c r="F87" s="10">
        <f>SUM(B87:E87)</f>
        <v>104575296838.66</v>
      </c>
    </row>
    <row r="88" spans="1:6" x14ac:dyDescent="0.25">
      <c r="A88" s="10" t="s">
        <v>55</v>
      </c>
      <c r="B88" s="10">
        <f>'1T'!E88</f>
        <v>119937701757.18961</v>
      </c>
      <c r="C88" s="10">
        <f>'2T'!E88</f>
        <v>124111308196.42023</v>
      </c>
      <c r="D88" s="10">
        <f>'3T'!E88</f>
        <v>124494850943.92509</v>
      </c>
      <c r="E88" s="10">
        <f>'4T'!E88</f>
        <v>131066409175.68771</v>
      </c>
      <c r="F88" s="10">
        <f>SUM(F86:F87)</f>
        <v>204132640759.6196</v>
      </c>
    </row>
    <row r="89" spans="1:6" x14ac:dyDescent="0.25">
      <c r="A89" s="10" t="s">
        <v>56</v>
      </c>
      <c r="B89" s="10">
        <f>'1T'!E89</f>
        <v>22362120454.669392</v>
      </c>
      <c r="C89" s="10">
        <f>'2T'!E89</f>
        <v>24731385883.775127</v>
      </c>
      <c r="D89" s="10">
        <f>'3T'!E89</f>
        <v>25972725245.487389</v>
      </c>
      <c r="E89" s="10">
        <f>'4T'!E89</f>
        <v>29622093472.810997</v>
      </c>
      <c r="F89" s="10">
        <f>SUM(B89:E89)</f>
        <v>102688325056.74292</v>
      </c>
    </row>
    <row r="90" spans="1:6" x14ac:dyDescent="0.25">
      <c r="A90" s="10" t="s">
        <v>57</v>
      </c>
      <c r="B90" s="10">
        <f>'1T'!E90</f>
        <v>97575581302.520218</v>
      </c>
      <c r="C90" s="10">
        <f>'2T'!E90</f>
        <v>99379922312.645096</v>
      </c>
      <c r="D90" s="10">
        <f>'3T'!E90</f>
        <v>98522125698.437714</v>
      </c>
      <c r="E90" s="10">
        <f>'4T'!E90</f>
        <v>101444315702.87671</v>
      </c>
      <c r="F90" s="10">
        <f>+F88-F89</f>
        <v>101444315702.87668</v>
      </c>
    </row>
    <row r="91" spans="1:6" ht="15.75" thickBot="1" x14ac:dyDescent="0.3">
      <c r="A91" s="38"/>
      <c r="B91" s="38"/>
      <c r="C91" s="38"/>
      <c r="D91" s="38"/>
      <c r="E91" s="38"/>
      <c r="F91" s="38"/>
    </row>
    <row r="92" spans="1:6" ht="15.75" thickTop="1" x14ac:dyDescent="0.25">
      <c r="A92" s="72" t="s">
        <v>76</v>
      </c>
      <c r="B92" s="72"/>
      <c r="C92" s="72"/>
      <c r="D92" s="72"/>
      <c r="E92" s="72"/>
      <c r="F92" s="72"/>
    </row>
    <row r="95" spans="1:6" x14ac:dyDescent="0.25">
      <c r="A95" t="s">
        <v>101</v>
      </c>
    </row>
  </sheetData>
  <mergeCells count="20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80:E80"/>
    <mergeCell ref="A81:E81"/>
    <mergeCell ref="A82:E82"/>
    <mergeCell ref="A92:F92"/>
    <mergeCell ref="A77:F7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1T</vt:lpstr>
      <vt:lpstr>2T</vt:lpstr>
      <vt:lpstr>3T</vt:lpstr>
      <vt:lpstr>4T</vt:lpstr>
      <vt:lpstr>Semestral</vt:lpstr>
      <vt:lpstr>3T Acumulado</vt:lpstr>
      <vt:lpstr>Anual</vt:lpstr>
      <vt:lpstr>'1T'!Área_de_impresión</vt:lpstr>
      <vt:lpstr>'2T'!Área_de_impresión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</dc:creator>
  <cp:lastModifiedBy>Horacio Rodriguez</cp:lastModifiedBy>
  <cp:revision>0</cp:revision>
  <cp:lastPrinted>2012-07-31T19:03:28Z</cp:lastPrinted>
  <dcterms:created xsi:type="dcterms:W3CDTF">2011-05-23T23:07:25Z</dcterms:created>
  <dcterms:modified xsi:type="dcterms:W3CDTF">2017-03-24T18:44:17Z</dcterms:modified>
</cp:coreProperties>
</file>