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ICODER\"/>
    </mc:Choice>
  </mc:AlternateContent>
  <bookViews>
    <workbookView xWindow="0" yWindow="0" windowWidth="21600" windowHeight="9735" activeTab="6"/>
  </bookViews>
  <sheets>
    <sheet name="1T" sheetId="4" r:id="rId1"/>
    <sheet name="2T" sheetId="6" r:id="rId2"/>
    <sheet name="3T" sheetId="8" r:id="rId3"/>
    <sheet name="4T" sheetId="10" r:id="rId4"/>
    <sheet name="Semestral" sheetId="12" r:id="rId5"/>
    <sheet name="3T Acumulado" sheetId="14" r:id="rId6"/>
    <sheet name="Anual" sheetId="16" r:id="rId7"/>
  </sheets>
  <calcPr calcId="152511" iterateDelta="1E-4"/>
</workbook>
</file>

<file path=xl/calcChain.xml><?xml version="1.0" encoding="utf-8"?>
<calcChain xmlns="http://schemas.openxmlformats.org/spreadsheetml/2006/main">
  <c r="C38" i="16" l="1"/>
  <c r="D38" i="16"/>
  <c r="E38" i="16"/>
  <c r="B38" i="16"/>
  <c r="F38" i="16" s="1"/>
  <c r="F36" i="16"/>
  <c r="F37" i="16"/>
  <c r="E36" i="16"/>
  <c r="E37" i="16"/>
  <c r="D36" i="16"/>
  <c r="D37" i="16"/>
  <c r="C36" i="16"/>
  <c r="C37" i="16"/>
  <c r="B36" i="16"/>
  <c r="B37" i="16"/>
  <c r="G16" i="16"/>
  <c r="C38" i="14"/>
  <c r="D38" i="14"/>
  <c r="E38" i="14"/>
  <c r="B38" i="14"/>
  <c r="E36" i="14"/>
  <c r="E37" i="14"/>
  <c r="D36" i="14"/>
  <c r="D37" i="14"/>
  <c r="C36" i="14"/>
  <c r="C37" i="14"/>
  <c r="B36" i="14"/>
  <c r="B37" i="14"/>
  <c r="F16" i="14"/>
  <c r="C37" i="12"/>
  <c r="C36" i="12"/>
  <c r="C38" i="12" s="1"/>
  <c r="E36" i="6"/>
  <c r="B38" i="12"/>
  <c r="D37" i="12"/>
  <c r="B37" i="12"/>
  <c r="E16" i="12"/>
  <c r="D16" i="12"/>
  <c r="C16" i="12"/>
  <c r="E14" i="12"/>
  <c r="D14" i="12"/>
  <c r="C14" i="12"/>
  <c r="C54" i="10"/>
  <c r="D54" i="10"/>
  <c r="E53" i="10"/>
  <c r="C38" i="10"/>
  <c r="D38" i="10"/>
  <c r="B38" i="10"/>
  <c r="E36" i="10"/>
  <c r="E37" i="10"/>
  <c r="B38" i="8" l="1"/>
  <c r="E34" i="8"/>
  <c r="E36" i="8"/>
  <c r="E37" i="8"/>
  <c r="C38" i="8"/>
  <c r="D38" i="8"/>
  <c r="C54" i="4" l="1"/>
  <c r="D54" i="4"/>
  <c r="E54" i="4"/>
  <c r="B54" i="4"/>
  <c r="E53" i="4"/>
  <c r="E37" i="4"/>
  <c r="C38" i="4"/>
  <c r="D38" i="4"/>
  <c r="B38" i="4"/>
  <c r="E36" i="4"/>
  <c r="F15" i="10" l="1"/>
  <c r="F14" i="10" l="1"/>
  <c r="F14" i="16" s="1"/>
  <c r="F14" i="8"/>
  <c r="E14" i="16" s="1"/>
  <c r="F14" i="6"/>
  <c r="D14" i="16" s="1"/>
  <c r="F14" i="4"/>
  <c r="C14" i="16" s="1"/>
  <c r="F13" i="4"/>
  <c r="C13" i="16" s="1"/>
  <c r="F17" i="6"/>
  <c r="E48" i="8"/>
  <c r="D48" i="14" s="1"/>
  <c r="E50" i="8"/>
  <c r="D50" i="16" s="1"/>
  <c r="E51" i="8"/>
  <c r="D51" i="16" s="1"/>
  <c r="E52" i="8"/>
  <c r="D52" i="16" s="1"/>
  <c r="E53" i="8"/>
  <c r="D53" i="14" s="1"/>
  <c r="C54" i="8"/>
  <c r="C67" i="8" s="1"/>
  <c r="D54" i="8"/>
  <c r="D67" i="8" s="1"/>
  <c r="B54" i="8"/>
  <c r="B67" i="8" s="1"/>
  <c r="B66" i="4"/>
  <c r="C67" i="10"/>
  <c r="D67" i="10"/>
  <c r="B54" i="10"/>
  <c r="B67" i="10"/>
  <c r="C54" i="6"/>
  <c r="C67" i="6" s="1"/>
  <c r="D54" i="6"/>
  <c r="D67" i="6"/>
  <c r="B54" i="6"/>
  <c r="B67" i="6" s="1"/>
  <c r="E53" i="16"/>
  <c r="B53" i="16"/>
  <c r="D48" i="16"/>
  <c r="B53" i="14"/>
  <c r="B53" i="12"/>
  <c r="B36" i="12"/>
  <c r="F15" i="8"/>
  <c r="E15" i="16" s="1"/>
  <c r="F17" i="8"/>
  <c r="E17" i="16" s="1"/>
  <c r="F13" i="8"/>
  <c r="E13" i="16" s="1"/>
  <c r="E48" i="6"/>
  <c r="C48" i="14" s="1"/>
  <c r="E53" i="6"/>
  <c r="C53" i="12" s="1"/>
  <c r="C53" i="14"/>
  <c r="C38" i="6"/>
  <c r="D38" i="6"/>
  <c r="E37" i="6"/>
  <c r="D36" i="12"/>
  <c r="D38" i="12" s="1"/>
  <c r="F15" i="6"/>
  <c r="D15" i="16" s="1"/>
  <c r="D16" i="16"/>
  <c r="F13" i="6"/>
  <c r="C67" i="4"/>
  <c r="D67" i="4"/>
  <c r="B67" i="4"/>
  <c r="E48" i="4"/>
  <c r="B48" i="12" s="1"/>
  <c r="B48" i="16"/>
  <c r="E14" i="14"/>
  <c r="C53" i="16"/>
  <c r="C48" i="12"/>
  <c r="D13" i="14"/>
  <c r="D15" i="14"/>
  <c r="B48" i="14"/>
  <c r="F13" i="10"/>
  <c r="F13" i="16" s="1"/>
  <c r="F15" i="16"/>
  <c r="F16" i="16"/>
  <c r="F17" i="10"/>
  <c r="F17" i="16" s="1"/>
  <c r="E31" i="10"/>
  <c r="E31" i="16"/>
  <c r="E32" i="10"/>
  <c r="E32" i="16" s="1"/>
  <c r="E33" i="10"/>
  <c r="E33" i="16"/>
  <c r="E34" i="10"/>
  <c r="E34" i="16" s="1"/>
  <c r="E35" i="10"/>
  <c r="E38" i="10" s="1"/>
  <c r="E48" i="10"/>
  <c r="E54" i="10" s="1"/>
  <c r="E49" i="10"/>
  <c r="E49" i="16"/>
  <c r="E50" i="10"/>
  <c r="E50" i="16"/>
  <c r="E51" i="10"/>
  <c r="E51" i="16"/>
  <c r="E52" i="10"/>
  <c r="E52" i="16"/>
  <c r="E65" i="10"/>
  <c r="E65" i="16" s="1"/>
  <c r="E31" i="8"/>
  <c r="D31" i="16" s="1"/>
  <c r="E32" i="8"/>
  <c r="D32" i="16" s="1"/>
  <c r="E33" i="8"/>
  <c r="D33" i="16" s="1"/>
  <c r="D34" i="14"/>
  <c r="E35" i="8"/>
  <c r="D35" i="16" s="1"/>
  <c r="E49" i="8"/>
  <c r="E65" i="8"/>
  <c r="D65" i="16" s="1"/>
  <c r="E31" i="6"/>
  <c r="C31" i="16" s="1"/>
  <c r="E32" i="6"/>
  <c r="C32" i="12" s="1"/>
  <c r="E33" i="6"/>
  <c r="C33" i="12" s="1"/>
  <c r="E34" i="6"/>
  <c r="C34" i="16" s="1"/>
  <c r="E35" i="6"/>
  <c r="C35" i="12" s="1"/>
  <c r="B38" i="6"/>
  <c r="E38" i="6" s="1"/>
  <c r="E49" i="6"/>
  <c r="C49" i="16" s="1"/>
  <c r="E50" i="6"/>
  <c r="E51" i="6"/>
  <c r="E52" i="6"/>
  <c r="C52" i="14" s="1"/>
  <c r="E65" i="6"/>
  <c r="C65" i="14" s="1"/>
  <c r="F15" i="4"/>
  <c r="C15" i="16" s="1"/>
  <c r="C16" i="16"/>
  <c r="F17" i="4"/>
  <c r="C17" i="16" s="1"/>
  <c r="E31" i="4"/>
  <c r="E32" i="4"/>
  <c r="B32" i="12" s="1"/>
  <c r="E33" i="4"/>
  <c r="E34" i="4"/>
  <c r="B34" i="16" s="1"/>
  <c r="E35" i="4"/>
  <c r="B35" i="14" s="1"/>
  <c r="E49" i="4"/>
  <c r="B49" i="14" s="1"/>
  <c r="E50" i="4"/>
  <c r="B50" i="16" s="1"/>
  <c r="E51" i="4"/>
  <c r="B51" i="14" s="1"/>
  <c r="E52" i="4"/>
  <c r="B52" i="14" s="1"/>
  <c r="E64" i="4"/>
  <c r="B64" i="16" s="1"/>
  <c r="F64" i="16" s="1"/>
  <c r="E65" i="4"/>
  <c r="B65" i="16" s="1"/>
  <c r="B34" i="12"/>
  <c r="B34" i="14"/>
  <c r="C34" i="12"/>
  <c r="C34" i="14"/>
  <c r="C32" i="14"/>
  <c r="B65" i="12"/>
  <c r="B35" i="12"/>
  <c r="B33" i="12"/>
  <c r="B33" i="14"/>
  <c r="B33" i="16"/>
  <c r="B31" i="14"/>
  <c r="C31" i="12"/>
  <c r="D33" i="14"/>
  <c r="D51" i="14"/>
  <c r="D49" i="16"/>
  <c r="D49" i="14"/>
  <c r="D52" i="14"/>
  <c r="C50" i="16"/>
  <c r="C50" i="14"/>
  <c r="C50" i="12"/>
  <c r="C51" i="16"/>
  <c r="C51" i="14"/>
  <c r="C51" i="12"/>
  <c r="B51" i="16"/>
  <c r="B49" i="12"/>
  <c r="B49" i="16"/>
  <c r="B52" i="16"/>
  <c r="B50" i="12"/>
  <c r="C16" i="14"/>
  <c r="E13" i="14" l="1"/>
  <c r="E48" i="16"/>
  <c r="E54" i="16" s="1"/>
  <c r="E67" i="10"/>
  <c r="E67" i="16" s="1"/>
  <c r="E35" i="16"/>
  <c r="E67" i="8"/>
  <c r="D67" i="16" s="1"/>
  <c r="D53" i="16"/>
  <c r="F53" i="16" s="1"/>
  <c r="E17" i="14"/>
  <c r="D35" i="14"/>
  <c r="D31" i="14"/>
  <c r="D34" i="16"/>
  <c r="E38" i="8"/>
  <c r="D32" i="14"/>
  <c r="C65" i="16"/>
  <c r="C52" i="16"/>
  <c r="F52" i="16" s="1"/>
  <c r="C48" i="16"/>
  <c r="D48" i="12"/>
  <c r="E54" i="6"/>
  <c r="D53" i="12"/>
  <c r="D17" i="12"/>
  <c r="E17" i="12" s="1"/>
  <c r="D17" i="16"/>
  <c r="D13" i="12"/>
  <c r="D13" i="16"/>
  <c r="C32" i="16"/>
  <c r="E66" i="4"/>
  <c r="B66" i="12" s="1"/>
  <c r="B65" i="14"/>
  <c r="B64" i="14"/>
  <c r="E64" i="14" s="1"/>
  <c r="B64" i="12"/>
  <c r="D64" i="12" s="1"/>
  <c r="B50" i="14"/>
  <c r="B31" i="16"/>
  <c r="E38" i="4"/>
  <c r="B54" i="16"/>
  <c r="E53" i="14"/>
  <c r="D50" i="12"/>
  <c r="E16" i="14"/>
  <c r="E16" i="16"/>
  <c r="C35" i="14"/>
  <c r="D35" i="12"/>
  <c r="C35" i="16"/>
  <c r="E48" i="14"/>
  <c r="D15" i="12"/>
  <c r="C31" i="14"/>
  <c r="C17" i="12"/>
  <c r="C17" i="14"/>
  <c r="D34" i="12"/>
  <c r="C13" i="14"/>
  <c r="G13" i="16"/>
  <c r="C13" i="12"/>
  <c r="E13" i="12" s="1"/>
  <c r="C15" i="14"/>
  <c r="G17" i="16"/>
  <c r="D65" i="14"/>
  <c r="E65" i="14" s="1"/>
  <c r="F50" i="16"/>
  <c r="F51" i="16"/>
  <c r="D50" i="14"/>
  <c r="D54" i="14" s="1"/>
  <c r="E54" i="8"/>
  <c r="E34" i="14"/>
  <c r="G15" i="16"/>
  <c r="E15" i="14"/>
  <c r="C65" i="12"/>
  <c r="D65" i="12" s="1"/>
  <c r="D66" i="12" s="1"/>
  <c r="F65" i="16"/>
  <c r="F66" i="16" s="1"/>
  <c r="E67" i="6"/>
  <c r="F49" i="16"/>
  <c r="C54" i="16"/>
  <c r="C49" i="12"/>
  <c r="C49" i="14"/>
  <c r="C54" i="14" s="1"/>
  <c r="C52" i="12"/>
  <c r="E52" i="14"/>
  <c r="E51" i="14"/>
  <c r="D33" i="12"/>
  <c r="D32" i="12"/>
  <c r="C33" i="14"/>
  <c r="E33" i="14" s="1"/>
  <c r="C33" i="16"/>
  <c r="G14" i="16"/>
  <c r="D16" i="14"/>
  <c r="D17" i="14"/>
  <c r="F17" i="14" s="1"/>
  <c r="D14" i="14"/>
  <c r="B66" i="16"/>
  <c r="E67" i="4"/>
  <c r="B68" i="4"/>
  <c r="C64" i="4" s="1"/>
  <c r="C66" i="4" s="1"/>
  <c r="C68" i="4" s="1"/>
  <c r="D64" i="4" s="1"/>
  <c r="D66" i="4" s="1"/>
  <c r="D68" i="4" s="1"/>
  <c r="B54" i="14"/>
  <c r="B52" i="12"/>
  <c r="B51" i="12"/>
  <c r="F31" i="16"/>
  <c r="B32" i="14"/>
  <c r="B31" i="12"/>
  <c r="B35" i="16"/>
  <c r="B32" i="16"/>
  <c r="F32" i="16" s="1"/>
  <c r="C14" i="14"/>
  <c r="C15" i="12"/>
  <c r="F13" i="14" l="1"/>
  <c r="F48" i="16"/>
  <c r="D67" i="14"/>
  <c r="D54" i="16"/>
  <c r="F54" i="16" s="1"/>
  <c r="F34" i="16"/>
  <c r="F15" i="14"/>
  <c r="E35" i="14"/>
  <c r="E15" i="12"/>
  <c r="B66" i="14"/>
  <c r="E66" i="14"/>
  <c r="E50" i="14"/>
  <c r="F33" i="16"/>
  <c r="E31" i="14"/>
  <c r="F14" i="14"/>
  <c r="F35" i="16"/>
  <c r="C54" i="12"/>
  <c r="D49" i="12"/>
  <c r="C67" i="14"/>
  <c r="C67" i="12"/>
  <c r="C67" i="16"/>
  <c r="D52" i="12"/>
  <c r="E49" i="14"/>
  <c r="D51" i="12"/>
  <c r="B54" i="12"/>
  <c r="B67" i="12"/>
  <c r="B67" i="16"/>
  <c r="E68" i="4"/>
  <c r="B67" i="14"/>
  <c r="D31" i="12"/>
  <c r="E32" i="14"/>
  <c r="E54" i="14" l="1"/>
  <c r="D54" i="12"/>
  <c r="F67" i="16"/>
  <c r="F68" i="16" s="1"/>
  <c r="D67" i="12"/>
  <c r="D68" i="12" s="1"/>
  <c r="E67" i="14"/>
  <c r="E68" i="14" s="1"/>
  <c r="B68" i="14"/>
  <c r="B68" i="16"/>
  <c r="B68" i="12"/>
  <c r="B64" i="6"/>
  <c r="B66" i="6" l="1"/>
  <c r="B68" i="6" s="1"/>
  <c r="C64" i="6" s="1"/>
  <c r="C66" i="6" s="1"/>
  <c r="C68" i="6" s="1"/>
  <c r="D64" i="6" s="1"/>
  <c r="D66" i="6" s="1"/>
  <c r="D68" i="6" s="1"/>
  <c r="E64" i="6"/>
  <c r="E66" i="6" l="1"/>
  <c r="C64" i="12"/>
  <c r="C64" i="14"/>
  <c r="C64" i="16"/>
  <c r="E68" i="6" l="1"/>
  <c r="B64" i="8" s="1"/>
  <c r="B66" i="8" s="1"/>
  <c r="B68" i="8" s="1"/>
  <c r="C64" i="8" s="1"/>
  <c r="C66" i="8" s="1"/>
  <c r="C68" i="8" s="1"/>
  <c r="D64" i="8" s="1"/>
  <c r="D66" i="8" s="1"/>
  <c r="D68" i="8" s="1"/>
  <c r="C66" i="14"/>
  <c r="C66" i="16"/>
  <c r="C66" i="12"/>
  <c r="C68" i="12" l="1"/>
  <c r="C68" i="16"/>
  <c r="C68" i="14"/>
  <c r="E64" i="8" l="1"/>
  <c r="D64" i="14" l="1"/>
  <c r="D64" i="16"/>
  <c r="E66" i="8"/>
  <c r="D66" i="14" l="1"/>
  <c r="D66" i="16"/>
  <c r="E68" i="8"/>
  <c r="B64" i="10" l="1"/>
  <c r="D68" i="14"/>
  <c r="D68" i="16"/>
  <c r="E64" i="10" l="1"/>
  <c r="B66" i="10"/>
  <c r="B68" i="10" s="1"/>
  <c r="C64" i="10" s="1"/>
  <c r="C66" i="10" s="1"/>
  <c r="C68" i="10" s="1"/>
  <c r="D64" i="10" s="1"/>
  <c r="D66" i="10" s="1"/>
  <c r="D68" i="10" s="1"/>
  <c r="E64" i="16" l="1"/>
  <c r="E66" i="10"/>
  <c r="E66" i="16" l="1"/>
  <c r="E68" i="10"/>
  <c r="E68" i="16" s="1"/>
</calcChain>
</file>

<file path=xl/sharedStrings.xml><?xml version="1.0" encoding="utf-8"?>
<sst xmlns="http://schemas.openxmlformats.org/spreadsheetml/2006/main" count="533" uniqueCount="78">
  <si>
    <t xml:space="preserve">5. Saldo en caja final   (3-4) </t>
  </si>
  <si>
    <t>4. Egresos efectivos pagados</t>
  </si>
  <si>
    <t xml:space="preserve">3. Recursos disponibles (1+2) </t>
  </si>
  <si>
    <t>2. Ingresos efectivos recibidos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</si>
  <si>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</si>
  <si>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Trimestre</t>
  </si>
  <si>
    <t>Marzo</t>
  </si>
  <si>
    <t>Febrero</t>
  </si>
  <si>
    <t>Enero</t>
  </si>
  <si>
    <t>Rubro por objeto de gasto</t>
  </si>
  <si>
    <t>Unidad: Colones</t>
  </si>
  <si>
    <t>Reporte de ingresos efectivos girados por el Fondo de Desarrollo Social y Asignaciones Familiares</t>
  </si>
  <si>
    <t>Cuadro 4</t>
  </si>
  <si>
    <t>Total</t>
  </si>
  <si>
    <t>Bienes Duraderos</t>
  </si>
  <si>
    <t>Materiales y Suministros</t>
  </si>
  <si>
    <t>Servicios</t>
  </si>
  <si>
    <t>Remuneraciones</t>
  </si>
  <si>
    <t>Reporte de gastos efectivos financiados por el Fondo de Desarrollo Social y Asignaciones Familiares</t>
  </si>
  <si>
    <t>Cuadro 3</t>
  </si>
  <si>
    <t>Cuadro 2</t>
  </si>
  <si>
    <t>Personas</t>
  </si>
  <si>
    <t>Unidad</t>
  </si>
  <si>
    <t>Reporte de beneficiarios efectivos financiados por el Fondo de Desarrollo Social y Asignaciones Familiares</t>
  </si>
  <si>
    <t>Cuadro 1</t>
  </si>
  <si>
    <t>Período:</t>
  </si>
  <si>
    <t>Instituto Costarricense del Deporte y la Recreación (ICODER)</t>
  </si>
  <si>
    <t>Unidad Ejecutora:</t>
  </si>
  <si>
    <t>Institución:</t>
  </si>
  <si>
    <t>Promoción de la recreación y del deporte</t>
  </si>
  <si>
    <t xml:space="preserve">Programa: </t>
  </si>
  <si>
    <t>FODESAF</t>
  </si>
  <si>
    <t>II Trimestre</t>
  </si>
  <si>
    <t>Junio</t>
  </si>
  <si>
    <t>Mayo</t>
  </si>
  <si>
    <t>Abril</t>
  </si>
  <si>
    <t>III Trimestre</t>
  </si>
  <si>
    <t>Septiembre</t>
  </si>
  <si>
    <t>Agosto</t>
  </si>
  <si>
    <t>Julio</t>
  </si>
  <si>
    <t>IIITrimestre</t>
  </si>
  <si>
    <t>Instalaciones</t>
  </si>
  <si>
    <t>IV Trimestre</t>
  </si>
  <si>
    <t>Diciembre</t>
  </si>
  <si>
    <t>Noviembre</t>
  </si>
  <si>
    <t>Octubre</t>
  </si>
  <si>
    <t>Primer Semestre</t>
  </si>
  <si>
    <t>II trimestre</t>
  </si>
  <si>
    <t>Acumulado</t>
  </si>
  <si>
    <t>III trimestre</t>
  </si>
  <si>
    <t>Anual</t>
  </si>
  <si>
    <t>IVTrimestre</t>
  </si>
  <si>
    <r>
      <t xml:space="preserve">Fuente: </t>
    </r>
    <r>
      <rPr>
        <sz val="11"/>
        <color theme="1"/>
        <rFont val="Calibri"/>
        <family val="2"/>
        <scheme val="minor"/>
      </rPr>
      <t>Departamento Financiero Contable</t>
    </r>
  </si>
  <si>
    <t>Beneficio</t>
  </si>
  <si>
    <t>Transferencias Corrientes</t>
  </si>
  <si>
    <r>
      <t>Fuente:</t>
    </r>
    <r>
      <rPr>
        <sz val="11"/>
        <color theme="1"/>
        <rFont val="Calibri"/>
        <family val="2"/>
        <scheme val="minor"/>
      </rPr>
      <t>Departamento Financiero Contable ICODER</t>
    </r>
  </si>
  <si>
    <r>
      <t xml:space="preserve">Fuente: </t>
    </r>
    <r>
      <rPr>
        <sz val="11"/>
        <color theme="1"/>
        <rFont val="Calibri"/>
        <family val="2"/>
        <scheme val="minor"/>
      </rPr>
      <t>Departamento Financiero Contable ICODER</t>
    </r>
  </si>
  <si>
    <t>Primer Trimestre 2015</t>
  </si>
  <si>
    <t>Segundo Trimestre 2015</t>
  </si>
  <si>
    <t>Cuarto Trimestre 2015</t>
  </si>
  <si>
    <t>Tercer Trimestre 2015</t>
  </si>
  <si>
    <t xml:space="preserve"> Primer Semestre 2015</t>
  </si>
  <si>
    <t>Tercer Trimestre Acumulado 2015</t>
  </si>
  <si>
    <t xml:space="preserve">1. Instalación de Parques Bio-saludables </t>
  </si>
  <si>
    <t xml:space="preserve">Parques </t>
  </si>
  <si>
    <t>2. Proyectos financiados a CCDR</t>
  </si>
  <si>
    <t xml:space="preserve">Proyectos </t>
  </si>
  <si>
    <t xml:space="preserve">3. Proyectos Regionales </t>
  </si>
  <si>
    <t xml:space="preserve">4. Mantenimiento de Instalaciones Deportivas y Recreativas </t>
  </si>
  <si>
    <t>5. Olimpiadas especiales</t>
  </si>
  <si>
    <r>
      <t xml:space="preserve">Fuente: </t>
    </r>
    <r>
      <rPr>
        <sz val="11"/>
        <color theme="1"/>
        <rFont val="Calibri"/>
        <family val="2"/>
        <scheme val="minor"/>
      </rPr>
      <t>Directores de Area</t>
    </r>
  </si>
  <si>
    <t>6. Gastos generales</t>
  </si>
  <si>
    <t>Fecha de actualización: 03/05/2016</t>
  </si>
  <si>
    <t>Fuente: Directores de Area</t>
  </si>
  <si>
    <t xml:space="preserve">7. Apoyo al Deporte Nacional </t>
  </si>
  <si>
    <t xml:space="preserve">Transferencias corrientes </t>
  </si>
  <si>
    <t xml:space="preserve">Transferencias de capital </t>
  </si>
  <si>
    <t>Transferencias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</si>
</sst>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NumberFormat="1" applyFont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0" fillId="0" borderId="2" xfId="1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3" fillId="0" borderId="0" xfId="1" applyNumberFormat="1" applyFont="1" applyFill="1"/>
    <xf numFmtId="164" fontId="0" fillId="0" borderId="0" xfId="1" applyNumberFormat="1" applyFont="1" applyAlignment="1">
      <alignment horizontal="left"/>
    </xf>
    <xf numFmtId="164" fontId="3" fillId="0" borderId="0" xfId="1" applyNumberFormat="1" applyFont="1" applyFill="1" applyBorder="1"/>
    <xf numFmtId="164" fontId="6" fillId="0" borderId="0" xfId="1" applyNumberFormat="1" applyFont="1" applyFill="1" applyBorder="1" applyAlignment="1">
      <alignment vertical="top" wrapText="1"/>
    </xf>
    <xf numFmtId="164" fontId="5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Fill="1"/>
    <xf numFmtId="164" fontId="5" fillId="0" borderId="0" xfId="1" applyNumberFormat="1" applyFont="1" applyFill="1" applyBorder="1" applyAlignment="1">
      <alignment vertical="top" wrapText="1"/>
    </xf>
    <xf numFmtId="164" fontId="0" fillId="0" borderId="0" xfId="1" applyNumberFormat="1" applyFont="1" applyAlignment="1"/>
    <xf numFmtId="1" fontId="3" fillId="0" borderId="0" xfId="1" applyNumberFormat="1" applyFont="1" applyAlignment="1">
      <alignment horizontal="left"/>
    </xf>
    <xf numFmtId="164" fontId="2" fillId="0" borderId="0" xfId="1" applyNumberFormat="1" applyFont="1"/>
    <xf numFmtId="3" fontId="0" fillId="0" borderId="0" xfId="0" applyNumberFormat="1" applyFont="1" applyFill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7" fontId="0" fillId="0" borderId="0" xfId="1" applyNumberFormat="1" applyFont="1" applyFill="1"/>
    <xf numFmtId="37" fontId="0" fillId="0" borderId="0" xfId="1" applyNumberFormat="1" applyFont="1" applyFill="1" applyBorder="1"/>
    <xf numFmtId="37" fontId="0" fillId="0" borderId="0" xfId="1" applyNumberFormat="1" applyFont="1"/>
    <xf numFmtId="37" fontId="0" fillId="0" borderId="1" xfId="1" applyNumberFormat="1" applyFont="1" applyBorder="1"/>
    <xf numFmtId="37" fontId="0" fillId="0" borderId="1" xfId="1" applyNumberFormat="1" applyFont="1" applyFill="1" applyBorder="1"/>
    <xf numFmtId="164" fontId="3" fillId="0" borderId="0" xfId="1" applyNumberFormat="1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3" xfId="1" applyNumberFormat="1" applyFont="1" applyBorder="1" applyAlignment="1">
      <alignment horizontal="left" wrapText="1"/>
    </xf>
    <xf numFmtId="37" fontId="9" fillId="0" borderId="1" xfId="1" applyNumberFormat="1" applyFont="1" applyFill="1" applyBorder="1"/>
    <xf numFmtId="164" fontId="3" fillId="0" borderId="0" xfId="1" applyNumberFormat="1" applyFont="1" applyBorder="1" applyAlignment="1">
      <alignment horizontal="left" wrapText="1"/>
    </xf>
    <xf numFmtId="164" fontId="0" fillId="0" borderId="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19" zoomScale="90" zoomScaleNormal="90" workbookViewId="0">
      <selection activeCell="G58" sqref="G58"/>
    </sheetView>
  </sheetViews>
  <sheetFormatPr baseColWidth="10" defaultColWidth="11.5703125" defaultRowHeight="15" x14ac:dyDescent="0.25"/>
  <cols>
    <col min="1" max="1" width="54.28515625" style="12" customWidth="1"/>
    <col min="2" max="2" width="15.28515625" style="1" customWidth="1"/>
    <col min="3" max="3" width="14.42578125" style="1" customWidth="1"/>
    <col min="4" max="4" width="15.85546875" style="1" customWidth="1"/>
    <col min="5" max="5" width="15.28515625" style="1" bestFit="1" customWidth="1"/>
    <col min="6" max="6" width="13.140625" style="1" bestFit="1" customWidth="1"/>
    <col min="7" max="16384" width="11.5703125" style="1"/>
  </cols>
  <sheetData>
    <row r="1" spans="1:7" ht="15" customHeight="1" x14ac:dyDescent="0.25">
      <c r="A1" s="38" t="s">
        <v>31</v>
      </c>
      <c r="B1" s="38"/>
      <c r="C1" s="38"/>
      <c r="D1" s="38"/>
      <c r="E1" s="38"/>
      <c r="F1" s="38"/>
    </row>
    <row r="2" spans="1:7" s="4" customFormat="1" ht="15" customHeight="1" x14ac:dyDescent="0.25">
      <c r="A2" s="2" t="s">
        <v>30</v>
      </c>
      <c r="B2" s="3" t="s">
        <v>29</v>
      </c>
      <c r="D2" s="5"/>
    </row>
    <row r="3" spans="1:7" s="4" customFormat="1" ht="15" customHeight="1" x14ac:dyDescent="0.25">
      <c r="A3" s="2" t="s">
        <v>28</v>
      </c>
      <c r="B3" s="3" t="s">
        <v>26</v>
      </c>
    </row>
    <row r="4" spans="1:7" s="4" customFormat="1" ht="15" customHeight="1" x14ac:dyDescent="0.25">
      <c r="A4" s="2" t="s">
        <v>27</v>
      </c>
      <c r="B4" s="3" t="s">
        <v>26</v>
      </c>
      <c r="C4" s="6"/>
      <c r="D4" s="6"/>
    </row>
    <row r="5" spans="1:7" s="4" customFormat="1" ht="15" customHeight="1" x14ac:dyDescent="0.25">
      <c r="A5" s="2" t="s">
        <v>25</v>
      </c>
      <c r="B5" s="7" t="s">
        <v>57</v>
      </c>
    </row>
    <row r="6" spans="1:7" s="4" customFormat="1" ht="15" customHeight="1" x14ac:dyDescent="0.25">
      <c r="A6" s="2"/>
      <c r="B6" s="8"/>
    </row>
    <row r="8" spans="1:7" ht="15" customHeight="1" x14ac:dyDescent="0.25">
      <c r="A8" s="39" t="s">
        <v>24</v>
      </c>
      <c r="B8" s="39"/>
      <c r="C8" s="39"/>
      <c r="D8" s="39"/>
      <c r="E8" s="39"/>
      <c r="F8" s="39"/>
    </row>
    <row r="9" spans="1:7" ht="15" customHeight="1" x14ac:dyDescent="0.25">
      <c r="A9" s="39" t="s">
        <v>23</v>
      </c>
      <c r="B9" s="39"/>
      <c r="C9" s="39"/>
      <c r="D9" s="39"/>
      <c r="E9" s="39"/>
      <c r="F9" s="39"/>
    </row>
    <row r="11" spans="1:7" ht="15" customHeight="1" thickBot="1" x14ac:dyDescent="0.3">
      <c r="A11" s="9" t="s">
        <v>53</v>
      </c>
      <c r="B11" s="10" t="s">
        <v>22</v>
      </c>
      <c r="C11" s="10" t="s">
        <v>8</v>
      </c>
      <c r="D11" s="10" t="s">
        <v>7</v>
      </c>
      <c r="E11" s="10" t="s">
        <v>6</v>
      </c>
      <c r="F11" s="10" t="s">
        <v>5</v>
      </c>
    </row>
    <row r="13" spans="1:7" s="12" customFormat="1" ht="15" customHeight="1" x14ac:dyDescent="0.25">
      <c r="A13" s="11" t="s">
        <v>63</v>
      </c>
      <c r="B13" s="12" t="s">
        <v>64</v>
      </c>
      <c r="C13" s="33">
        <v>0</v>
      </c>
      <c r="D13" s="33">
        <v>0</v>
      </c>
      <c r="E13" s="33">
        <v>0</v>
      </c>
      <c r="F13" s="33">
        <f>SUM(C13:E13)</f>
        <v>0</v>
      </c>
    </row>
    <row r="14" spans="1:7" s="12" customFormat="1" ht="15" customHeight="1" x14ac:dyDescent="0.25">
      <c r="A14" s="11" t="s">
        <v>65</v>
      </c>
      <c r="B14" s="12" t="s">
        <v>66</v>
      </c>
      <c r="C14" s="33">
        <v>0</v>
      </c>
      <c r="D14" s="33">
        <v>0</v>
      </c>
      <c r="E14" s="33">
        <v>0</v>
      </c>
      <c r="F14" s="33">
        <f>SUM(C14:E14)</f>
        <v>0</v>
      </c>
    </row>
    <row r="15" spans="1:7" s="12" customFormat="1" ht="15" customHeight="1" x14ac:dyDescent="0.25">
      <c r="A15" s="11" t="s">
        <v>67</v>
      </c>
      <c r="B15" s="12" t="s">
        <v>66</v>
      </c>
      <c r="C15" s="33">
        <v>22</v>
      </c>
      <c r="D15" s="33">
        <v>22</v>
      </c>
      <c r="E15" s="33">
        <v>21</v>
      </c>
      <c r="F15" s="33">
        <f t="shared" ref="F15:F17" si="0">SUM(C15:E15)</f>
        <v>65</v>
      </c>
      <c r="G15" s="32"/>
    </row>
    <row r="16" spans="1:7" s="12" customFormat="1" ht="15" customHeight="1" x14ac:dyDescent="0.25">
      <c r="A16" s="11" t="s">
        <v>68</v>
      </c>
      <c r="B16" s="12" t="s">
        <v>41</v>
      </c>
      <c r="C16" s="33">
        <v>25</v>
      </c>
      <c r="D16" s="33">
        <v>25</v>
      </c>
      <c r="E16" s="34">
        <v>25</v>
      </c>
      <c r="F16" s="33">
        <v>25</v>
      </c>
      <c r="G16" s="13"/>
    </row>
    <row r="17" spans="1:6" s="12" customFormat="1" x14ac:dyDescent="0.25">
      <c r="A17" s="11" t="s">
        <v>69</v>
      </c>
      <c r="B17" s="12" t="s">
        <v>21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s="12" customFormat="1" x14ac:dyDescent="0.25">
      <c r="A18" s="11"/>
    </row>
    <row r="19" spans="1:6" s="12" customFormat="1" x14ac:dyDescent="0.25">
      <c r="A19" s="11"/>
    </row>
    <row r="20" spans="1:6" s="12" customFormat="1" x14ac:dyDescent="0.25">
      <c r="A20" s="11"/>
    </row>
    <row r="21" spans="1:6" ht="15.75" thickBot="1" x14ac:dyDescent="0.3">
      <c r="A21" s="14" t="s">
        <v>13</v>
      </c>
      <c r="B21" s="15"/>
      <c r="C21" s="15"/>
      <c r="D21" s="15"/>
      <c r="E21" s="15"/>
      <c r="F21" s="15"/>
    </row>
    <row r="22" spans="1:6" ht="15.75" thickTop="1" x14ac:dyDescent="0.25">
      <c r="A22" s="16" t="s">
        <v>70</v>
      </c>
    </row>
    <row r="25" spans="1:6" x14ac:dyDescent="0.25">
      <c r="A25" s="40" t="s">
        <v>20</v>
      </c>
      <c r="B25" s="40"/>
      <c r="C25" s="40"/>
      <c r="D25" s="40"/>
      <c r="E25" s="40"/>
    </row>
    <row r="26" spans="1:6" x14ac:dyDescent="0.25">
      <c r="A26" s="38" t="s">
        <v>18</v>
      </c>
      <c r="B26" s="38"/>
      <c r="C26" s="38"/>
      <c r="D26" s="38"/>
      <c r="E26" s="38"/>
    </row>
    <row r="27" spans="1:6" x14ac:dyDescent="0.25">
      <c r="A27" s="38" t="s">
        <v>10</v>
      </c>
      <c r="B27" s="38"/>
      <c r="C27" s="38"/>
      <c r="D27" s="38"/>
      <c r="E27" s="38"/>
    </row>
    <row r="29" spans="1:6" ht="15.75" thickBot="1" x14ac:dyDescent="0.3">
      <c r="A29" s="9" t="s">
        <v>53</v>
      </c>
      <c r="B29" s="10" t="s">
        <v>8</v>
      </c>
      <c r="C29" s="10" t="s">
        <v>7</v>
      </c>
      <c r="D29" s="10" t="s">
        <v>6</v>
      </c>
      <c r="E29" s="10" t="s">
        <v>5</v>
      </c>
    </row>
    <row r="31" spans="1:6" x14ac:dyDescent="0.25">
      <c r="A31" s="17" t="s">
        <v>63</v>
      </c>
      <c r="B31" s="35">
        <v>0</v>
      </c>
      <c r="C31" s="35">
        <v>0</v>
      </c>
      <c r="D31" s="35">
        <v>0</v>
      </c>
      <c r="E31" s="35">
        <f t="shared" ref="E31:E37" si="1">SUM(B31:D31)</f>
        <v>0</v>
      </c>
    </row>
    <row r="32" spans="1:6" x14ac:dyDescent="0.25">
      <c r="A32" s="17" t="s">
        <v>65</v>
      </c>
      <c r="B32" s="35">
        <v>0</v>
      </c>
      <c r="C32" s="35">
        <v>0</v>
      </c>
      <c r="D32" s="35">
        <v>0</v>
      </c>
      <c r="E32" s="35">
        <f t="shared" si="1"/>
        <v>0</v>
      </c>
    </row>
    <row r="33" spans="1:5" x14ac:dyDescent="0.25">
      <c r="A33" s="17" t="s">
        <v>67</v>
      </c>
      <c r="B33" s="35">
        <v>3415.5</v>
      </c>
      <c r="C33" s="35">
        <v>477200</v>
      </c>
      <c r="D33" s="35">
        <v>1591450</v>
      </c>
      <c r="E33" s="35">
        <f t="shared" si="1"/>
        <v>2072065.5</v>
      </c>
    </row>
    <row r="34" spans="1:5" x14ac:dyDescent="0.25">
      <c r="A34" s="17" t="s">
        <v>68</v>
      </c>
      <c r="B34" s="35">
        <v>609962.07836734701</v>
      </c>
      <c r="C34" s="35">
        <v>17428658.219999999</v>
      </c>
      <c r="D34" s="35">
        <v>7045647.6800000006</v>
      </c>
      <c r="E34" s="35">
        <f t="shared" si="1"/>
        <v>25084267.978367347</v>
      </c>
    </row>
    <row r="35" spans="1:5" x14ac:dyDescent="0.25">
      <c r="A35" s="17" t="s">
        <v>69</v>
      </c>
      <c r="B35" s="35">
        <v>0</v>
      </c>
      <c r="C35" s="35">
        <v>0</v>
      </c>
      <c r="D35" s="35">
        <v>0</v>
      </c>
      <c r="E35" s="35">
        <f t="shared" si="1"/>
        <v>0</v>
      </c>
    </row>
    <row r="36" spans="1:5" x14ac:dyDescent="0.25">
      <c r="A36" s="12" t="s">
        <v>71</v>
      </c>
      <c r="B36" s="35">
        <v>1191597.7173469388</v>
      </c>
      <c r="C36" s="35">
        <v>2978654.7</v>
      </c>
      <c r="D36" s="35">
        <v>51978345.032999992</v>
      </c>
      <c r="E36" s="35">
        <f t="shared" si="1"/>
        <v>56148597.450346932</v>
      </c>
    </row>
    <row r="37" spans="1:5" x14ac:dyDescent="0.25">
      <c r="B37" s="35"/>
      <c r="C37" s="35"/>
      <c r="D37" s="35"/>
      <c r="E37" s="35">
        <f t="shared" si="1"/>
        <v>0</v>
      </c>
    </row>
    <row r="38" spans="1:5" ht="15.75" thickBot="1" x14ac:dyDescent="0.3">
      <c r="A38" s="14" t="s">
        <v>13</v>
      </c>
      <c r="B38" s="36">
        <f>+SUM(B31:B37)</f>
        <v>1804975.2957142857</v>
      </c>
      <c r="C38" s="36">
        <f t="shared" ref="C38:E38" si="2">+SUM(C31:C37)</f>
        <v>20884512.919999998</v>
      </c>
      <c r="D38" s="36">
        <f t="shared" si="2"/>
        <v>60615442.712999992</v>
      </c>
      <c r="E38" s="36">
        <f t="shared" si="2"/>
        <v>83304930.928714275</v>
      </c>
    </row>
    <row r="39" spans="1:5" ht="15.75" thickTop="1" x14ac:dyDescent="0.25">
      <c r="A39" s="4" t="s">
        <v>55</v>
      </c>
    </row>
    <row r="42" spans="1:5" x14ac:dyDescent="0.25">
      <c r="A42" s="38" t="s">
        <v>19</v>
      </c>
      <c r="B42" s="38"/>
      <c r="C42" s="38"/>
      <c r="D42" s="38"/>
      <c r="E42" s="38"/>
    </row>
    <row r="43" spans="1:5" x14ac:dyDescent="0.25">
      <c r="A43" s="38" t="s">
        <v>18</v>
      </c>
      <c r="B43" s="38"/>
      <c r="C43" s="38"/>
      <c r="D43" s="38"/>
      <c r="E43" s="38"/>
    </row>
    <row r="44" spans="1:5" x14ac:dyDescent="0.25">
      <c r="A44" s="38" t="s">
        <v>10</v>
      </c>
      <c r="B44" s="38"/>
      <c r="C44" s="38"/>
      <c r="D44" s="38"/>
      <c r="E44" s="38"/>
    </row>
    <row r="46" spans="1:5" ht="15.75" thickBot="1" x14ac:dyDescent="0.3">
      <c r="A46" s="9" t="s">
        <v>9</v>
      </c>
      <c r="B46" s="10" t="s">
        <v>8</v>
      </c>
      <c r="C46" s="10" t="s">
        <v>7</v>
      </c>
      <c r="D46" s="10" t="s">
        <v>6</v>
      </c>
      <c r="E46" s="10" t="s">
        <v>5</v>
      </c>
    </row>
    <row r="48" spans="1:5" x14ac:dyDescent="0.25">
      <c r="A48" s="12" t="s">
        <v>17</v>
      </c>
      <c r="B48" s="35">
        <v>0</v>
      </c>
      <c r="C48" s="35">
        <v>902662.57</v>
      </c>
      <c r="D48" s="35">
        <v>131472.79999999999</v>
      </c>
      <c r="E48" s="35">
        <f t="shared" ref="E48:E53" si="3">SUM(B48:D48)</f>
        <v>1034135.3699999999</v>
      </c>
    </row>
    <row r="49" spans="1:9" x14ac:dyDescent="0.25">
      <c r="A49" s="12" t="s">
        <v>16</v>
      </c>
      <c r="B49" s="35">
        <v>1597381.4306122451</v>
      </c>
      <c r="C49" s="35">
        <v>19981850.349999998</v>
      </c>
      <c r="D49" s="35">
        <v>58192140.523000002</v>
      </c>
      <c r="E49" s="35">
        <f t="shared" si="3"/>
        <v>79771372.303612247</v>
      </c>
    </row>
    <row r="50" spans="1:9" x14ac:dyDescent="0.25">
      <c r="A50" s="12" t="s">
        <v>15</v>
      </c>
      <c r="B50" s="35">
        <v>113996.96775510204</v>
      </c>
      <c r="C50" s="35"/>
      <c r="D50" s="35">
        <v>266650.15999999997</v>
      </c>
      <c r="E50" s="35">
        <f t="shared" si="3"/>
        <v>380647.127755102</v>
      </c>
    </row>
    <row r="51" spans="1:9" x14ac:dyDescent="0.25">
      <c r="A51" s="12" t="s">
        <v>14</v>
      </c>
      <c r="B51" s="35">
        <v>93596.897346938786</v>
      </c>
      <c r="C51" s="35">
        <v>0</v>
      </c>
      <c r="D51" s="35">
        <v>2025179.23</v>
      </c>
      <c r="E51" s="35">
        <f t="shared" si="3"/>
        <v>2118776.1273469389</v>
      </c>
    </row>
    <row r="52" spans="1:9" x14ac:dyDescent="0.25">
      <c r="A52" s="12" t="s">
        <v>54</v>
      </c>
      <c r="B52" s="35">
        <v>0</v>
      </c>
      <c r="C52" s="35">
        <v>0</v>
      </c>
      <c r="D52" s="35">
        <v>0</v>
      </c>
      <c r="E52" s="35">
        <f t="shared" si="3"/>
        <v>0</v>
      </c>
    </row>
    <row r="53" spans="1:9" x14ac:dyDescent="0.25">
      <c r="B53" s="35"/>
      <c r="C53" s="35"/>
      <c r="D53" s="35"/>
      <c r="E53" s="35">
        <f t="shared" si="3"/>
        <v>0</v>
      </c>
    </row>
    <row r="54" spans="1:9" ht="15.75" thickBot="1" x14ac:dyDescent="0.3">
      <c r="A54" s="14" t="s">
        <v>13</v>
      </c>
      <c r="B54" s="36">
        <f>+SUM(B48:B53)</f>
        <v>1804975.2957142859</v>
      </c>
      <c r="C54" s="36">
        <f t="shared" ref="C54:E54" si="4">+SUM(C48:C53)</f>
        <v>20884512.919999998</v>
      </c>
      <c r="D54" s="36">
        <f t="shared" si="4"/>
        <v>60615442.712999992</v>
      </c>
      <c r="E54" s="36">
        <f t="shared" si="4"/>
        <v>83304930.92871429</v>
      </c>
    </row>
    <row r="55" spans="1:9" ht="15.75" thickTop="1" x14ac:dyDescent="0.25">
      <c r="A55" s="4" t="s">
        <v>55</v>
      </c>
    </row>
    <row r="58" spans="1:9" x14ac:dyDescent="0.25">
      <c r="A58" s="38" t="s">
        <v>12</v>
      </c>
      <c r="B58" s="38"/>
      <c r="C58" s="38"/>
      <c r="D58" s="38"/>
      <c r="E58" s="38"/>
    </row>
    <row r="59" spans="1:9" x14ac:dyDescent="0.25">
      <c r="A59" s="38" t="s">
        <v>11</v>
      </c>
      <c r="B59" s="38"/>
      <c r="C59" s="38"/>
      <c r="D59" s="38"/>
      <c r="E59" s="38"/>
    </row>
    <row r="60" spans="1:9" x14ac:dyDescent="0.25">
      <c r="A60" s="38" t="s">
        <v>10</v>
      </c>
      <c r="B60" s="38"/>
      <c r="C60" s="38"/>
      <c r="D60" s="38"/>
      <c r="E60" s="38"/>
    </row>
    <row r="62" spans="1:9" ht="15.75" thickBot="1" x14ac:dyDescent="0.3">
      <c r="A62" s="9" t="s">
        <v>9</v>
      </c>
      <c r="B62" s="10" t="s">
        <v>8</v>
      </c>
      <c r="C62" s="10" t="s">
        <v>7</v>
      </c>
      <c r="D62" s="10" t="s">
        <v>6</v>
      </c>
      <c r="E62" s="10" t="s">
        <v>5</v>
      </c>
    </row>
    <row r="64" spans="1:9" x14ac:dyDescent="0.25">
      <c r="A64" s="1" t="s">
        <v>4</v>
      </c>
      <c r="B64" s="35">
        <v>1148352471.7091837</v>
      </c>
      <c r="C64" s="35">
        <f>B68</f>
        <v>1172985716.1134694</v>
      </c>
      <c r="D64" s="35">
        <f>C68</f>
        <v>1478679795.1634693</v>
      </c>
      <c r="E64" s="35">
        <f>B64</f>
        <v>1148352471.7091837</v>
      </c>
      <c r="G64" s="12"/>
      <c r="H64" s="12"/>
      <c r="I64" s="12"/>
    </row>
    <row r="65" spans="1:9" x14ac:dyDescent="0.25">
      <c r="A65" s="1" t="s">
        <v>3</v>
      </c>
      <c r="B65" s="35">
        <v>26438219.699999999</v>
      </c>
      <c r="C65" s="35">
        <v>326578591.97000003</v>
      </c>
      <c r="D65" s="35">
        <v>318202746.19</v>
      </c>
      <c r="E65" s="35">
        <f>SUM(B65:D65)</f>
        <v>671219557.86000001</v>
      </c>
      <c r="G65" s="29"/>
      <c r="H65" s="29"/>
      <c r="I65" s="29"/>
    </row>
    <row r="66" spans="1:9" x14ac:dyDescent="0.25">
      <c r="A66" s="1" t="s">
        <v>2</v>
      </c>
      <c r="B66" s="35">
        <f>SUM(B64:B65)</f>
        <v>1174790691.4091837</v>
      </c>
      <c r="C66" s="35">
        <f t="shared" ref="C66:D66" si="5">SUM(C64:C65)</f>
        <v>1499564308.0834694</v>
      </c>
      <c r="D66" s="35">
        <f t="shared" si="5"/>
        <v>1796882541.3534694</v>
      </c>
      <c r="E66" s="35">
        <f>E65+E64</f>
        <v>1819572029.5691838</v>
      </c>
      <c r="G66" s="12"/>
      <c r="H66" s="12"/>
      <c r="I66" s="12"/>
    </row>
    <row r="67" spans="1:9" x14ac:dyDescent="0.25">
      <c r="A67" s="1" t="s">
        <v>1</v>
      </c>
      <c r="B67" s="35">
        <f>B54</f>
        <v>1804975.2957142859</v>
      </c>
      <c r="C67" s="35">
        <f t="shared" ref="C67:D67" si="6">C54</f>
        <v>20884512.919999998</v>
      </c>
      <c r="D67" s="35">
        <f t="shared" si="6"/>
        <v>60615442.712999992</v>
      </c>
      <c r="E67" s="35">
        <f>SUM(B67:D67)</f>
        <v>83304930.928714275</v>
      </c>
    </row>
    <row r="68" spans="1:9" x14ac:dyDescent="0.25">
      <c r="A68" s="1" t="s">
        <v>0</v>
      </c>
      <c r="B68" s="35">
        <f>+B66-B67</f>
        <v>1172985716.1134694</v>
      </c>
      <c r="C68" s="35">
        <f t="shared" ref="C68:D68" si="7">+C66-C67</f>
        <v>1478679795.1634693</v>
      </c>
      <c r="D68" s="35">
        <f t="shared" si="7"/>
        <v>1736267098.6404693</v>
      </c>
      <c r="E68" s="35">
        <f>E66-E67</f>
        <v>1736267098.6404696</v>
      </c>
    </row>
    <row r="69" spans="1:9" ht="15.75" thickBot="1" x14ac:dyDescent="0.3">
      <c r="A69" s="15"/>
      <c r="B69" s="15"/>
      <c r="C69" s="15"/>
      <c r="D69" s="15"/>
      <c r="E69" s="15"/>
    </row>
    <row r="70" spans="1:9" ht="15.75" thickTop="1" x14ac:dyDescent="0.25">
      <c r="A70" s="4" t="s">
        <v>55</v>
      </c>
    </row>
    <row r="71" spans="1:9" x14ac:dyDescent="0.25">
      <c r="A71" s="1"/>
    </row>
    <row r="73" spans="1:9" x14ac:dyDescent="0.25">
      <c r="A73" s="12" t="s">
        <v>72</v>
      </c>
    </row>
  </sheetData>
  <mergeCells count="12">
    <mergeCell ref="A58:E58"/>
    <mergeCell ref="A59:E59"/>
    <mergeCell ref="A60:E60"/>
    <mergeCell ref="A1:F1"/>
    <mergeCell ref="A8:F8"/>
    <mergeCell ref="A9:F9"/>
    <mergeCell ref="A25:E25"/>
    <mergeCell ref="A26:E26"/>
    <mergeCell ref="A27:E27"/>
    <mergeCell ref="A42:E42"/>
    <mergeCell ref="A43:E43"/>
    <mergeCell ref="A44:E44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zoomScale="90" zoomScaleNormal="90" workbookViewId="0">
      <selection activeCell="A36" sqref="A36:XFD36"/>
    </sheetView>
  </sheetViews>
  <sheetFormatPr baseColWidth="10" defaultColWidth="11.5703125" defaultRowHeight="15" x14ac:dyDescent="0.25"/>
  <cols>
    <col min="1" max="1" width="56" style="12" customWidth="1"/>
    <col min="2" max="2" width="15.28515625" style="1" customWidth="1"/>
    <col min="3" max="3" width="20" style="1" customWidth="1"/>
    <col min="4" max="4" width="15.85546875" style="1" customWidth="1"/>
    <col min="5" max="5" width="15.140625" style="1" bestFit="1" customWidth="1"/>
    <col min="6" max="16384" width="11.5703125" style="1"/>
  </cols>
  <sheetData>
    <row r="1" spans="1:7" ht="15" customHeight="1" x14ac:dyDescent="0.25">
      <c r="A1" s="38" t="s">
        <v>31</v>
      </c>
      <c r="B1" s="38"/>
      <c r="C1" s="38"/>
      <c r="D1" s="38"/>
      <c r="E1" s="38"/>
      <c r="F1" s="38"/>
    </row>
    <row r="2" spans="1:7" s="4" customFormat="1" ht="15" customHeight="1" x14ac:dyDescent="0.25">
      <c r="A2" s="2" t="s">
        <v>30</v>
      </c>
      <c r="B2" s="3" t="s">
        <v>29</v>
      </c>
      <c r="D2" s="19"/>
    </row>
    <row r="3" spans="1:7" s="4" customFormat="1" ht="15" customHeight="1" x14ac:dyDescent="0.25">
      <c r="A3" s="2" t="s">
        <v>28</v>
      </c>
      <c r="B3" s="3" t="s">
        <v>26</v>
      </c>
    </row>
    <row r="4" spans="1:7" s="4" customFormat="1" ht="15" customHeight="1" x14ac:dyDescent="0.25">
      <c r="A4" s="2" t="s">
        <v>27</v>
      </c>
      <c r="B4" s="3" t="s">
        <v>26</v>
      </c>
      <c r="C4" s="6"/>
      <c r="D4" s="6"/>
    </row>
    <row r="5" spans="1:7" s="4" customFormat="1" ht="15" customHeight="1" x14ac:dyDescent="0.25">
      <c r="A5" s="2" t="s">
        <v>25</v>
      </c>
      <c r="B5" s="7" t="s">
        <v>58</v>
      </c>
    </row>
    <row r="6" spans="1:7" s="4" customFormat="1" ht="15" customHeight="1" x14ac:dyDescent="0.25">
      <c r="A6" s="2"/>
      <c r="B6" s="8"/>
    </row>
    <row r="8" spans="1:7" ht="15" customHeight="1" x14ac:dyDescent="0.25">
      <c r="A8" s="39" t="s">
        <v>24</v>
      </c>
      <c r="B8" s="39"/>
      <c r="C8" s="39"/>
      <c r="D8" s="39"/>
      <c r="E8" s="39"/>
      <c r="F8" s="39"/>
    </row>
    <row r="9" spans="1:7" ht="15" customHeight="1" x14ac:dyDescent="0.25">
      <c r="A9" s="39" t="s">
        <v>23</v>
      </c>
      <c r="B9" s="39"/>
      <c r="C9" s="39"/>
      <c r="D9" s="39"/>
      <c r="E9" s="39"/>
      <c r="F9" s="39"/>
    </row>
    <row r="11" spans="1:7" ht="15" customHeight="1" thickBot="1" x14ac:dyDescent="0.3">
      <c r="A11" s="9" t="s">
        <v>53</v>
      </c>
      <c r="B11" s="10" t="s">
        <v>22</v>
      </c>
      <c r="C11" s="10" t="s">
        <v>35</v>
      </c>
      <c r="D11" s="10" t="s">
        <v>34</v>
      </c>
      <c r="E11" s="10" t="s">
        <v>33</v>
      </c>
      <c r="F11" s="10" t="s">
        <v>32</v>
      </c>
    </row>
    <row r="13" spans="1:7" s="12" customFormat="1" ht="15" customHeight="1" x14ac:dyDescent="0.25">
      <c r="A13" s="11" t="s">
        <v>63</v>
      </c>
      <c r="B13" s="12" t="s">
        <v>64</v>
      </c>
      <c r="C13" s="33">
        <v>0</v>
      </c>
      <c r="D13" s="33">
        <v>0</v>
      </c>
      <c r="E13" s="33">
        <v>0</v>
      </c>
      <c r="F13" s="33">
        <f>+SUM(C13:E13)</f>
        <v>0</v>
      </c>
    </row>
    <row r="14" spans="1:7" s="12" customFormat="1" ht="15" customHeight="1" x14ac:dyDescent="0.25">
      <c r="A14" s="11" t="s">
        <v>65</v>
      </c>
      <c r="B14" s="12" t="s">
        <v>66</v>
      </c>
      <c r="C14" s="33">
        <v>0</v>
      </c>
      <c r="D14" s="33">
        <v>0</v>
      </c>
      <c r="E14" s="33">
        <v>0</v>
      </c>
      <c r="F14" s="33">
        <f>+SUM(C14:E14)</f>
        <v>0</v>
      </c>
    </row>
    <row r="15" spans="1:7" s="12" customFormat="1" ht="15" customHeight="1" x14ac:dyDescent="0.25">
      <c r="A15" s="11" t="s">
        <v>67</v>
      </c>
      <c r="B15" s="12" t="s">
        <v>66</v>
      </c>
      <c r="C15" s="33">
        <v>44</v>
      </c>
      <c r="D15" s="33">
        <v>44</v>
      </c>
      <c r="E15" s="33">
        <v>44</v>
      </c>
      <c r="F15" s="33">
        <f t="shared" ref="F15" si="0">+SUM(C15:E15)</f>
        <v>132</v>
      </c>
      <c r="G15" s="32"/>
    </row>
    <row r="16" spans="1:7" s="12" customFormat="1" ht="15" customHeight="1" x14ac:dyDescent="0.25">
      <c r="A16" s="11" t="s">
        <v>68</v>
      </c>
      <c r="B16" s="12" t="s">
        <v>41</v>
      </c>
      <c r="C16" s="33">
        <v>25</v>
      </c>
      <c r="D16" s="33">
        <v>25</v>
      </c>
      <c r="E16" s="33">
        <v>25</v>
      </c>
      <c r="F16" s="33">
        <v>25</v>
      </c>
      <c r="G16" s="13"/>
    </row>
    <row r="17" spans="1:6" s="12" customFormat="1" x14ac:dyDescent="0.25">
      <c r="A17" s="11" t="s">
        <v>69</v>
      </c>
      <c r="B17" s="12" t="s">
        <v>21</v>
      </c>
      <c r="C17" s="33">
        <v>0</v>
      </c>
      <c r="D17" s="33">
        <v>0</v>
      </c>
      <c r="E17" s="33">
        <v>0</v>
      </c>
      <c r="F17" s="33">
        <f>+SUM(C17:E17)</f>
        <v>0</v>
      </c>
    </row>
    <row r="18" spans="1:6" s="12" customFormat="1" x14ac:dyDescent="0.25">
      <c r="A18" s="20"/>
      <c r="C18" s="33"/>
      <c r="D18" s="33"/>
      <c r="E18" s="33"/>
      <c r="F18" s="33"/>
    </row>
    <row r="19" spans="1:6" s="12" customFormat="1" x14ac:dyDescent="0.25">
      <c r="A19" s="20"/>
      <c r="C19" s="33"/>
      <c r="D19" s="33"/>
      <c r="E19" s="33"/>
      <c r="F19" s="33"/>
    </row>
    <row r="20" spans="1:6" s="12" customFormat="1" x14ac:dyDescent="0.25">
      <c r="A20" s="20"/>
      <c r="C20" s="33"/>
      <c r="D20" s="33"/>
      <c r="E20" s="33"/>
      <c r="F20" s="33"/>
    </row>
    <row r="21" spans="1:6" ht="15.75" thickBot="1" x14ac:dyDescent="0.3">
      <c r="A21" s="14" t="s">
        <v>13</v>
      </c>
      <c r="B21" s="15"/>
      <c r="C21" s="15"/>
      <c r="D21" s="15"/>
      <c r="E21" s="15"/>
      <c r="F21" s="15"/>
    </row>
    <row r="22" spans="1:6" ht="15.75" thickTop="1" x14ac:dyDescent="0.25">
      <c r="A22" s="16" t="s">
        <v>70</v>
      </c>
    </row>
    <row r="25" spans="1:6" x14ac:dyDescent="0.25">
      <c r="A25" s="40" t="s">
        <v>20</v>
      </c>
      <c r="B25" s="40"/>
      <c r="C25" s="40"/>
      <c r="D25" s="40"/>
      <c r="E25" s="40"/>
    </row>
    <row r="26" spans="1:6" x14ac:dyDescent="0.25">
      <c r="A26" s="38" t="s">
        <v>18</v>
      </c>
      <c r="B26" s="38"/>
      <c r="C26" s="38"/>
      <c r="D26" s="38"/>
      <c r="E26" s="38"/>
    </row>
    <row r="27" spans="1:6" x14ac:dyDescent="0.25">
      <c r="A27" s="38" t="s">
        <v>10</v>
      </c>
      <c r="B27" s="38"/>
      <c r="C27" s="38"/>
      <c r="D27" s="38"/>
      <c r="E27" s="38"/>
    </row>
    <row r="29" spans="1:6" ht="15.75" thickBot="1" x14ac:dyDescent="0.3">
      <c r="A29" s="9" t="s">
        <v>53</v>
      </c>
      <c r="B29" s="10" t="s">
        <v>35</v>
      </c>
      <c r="C29" s="10" t="s">
        <v>34</v>
      </c>
      <c r="D29" s="10" t="s">
        <v>33</v>
      </c>
      <c r="E29" s="10" t="s">
        <v>32</v>
      </c>
    </row>
    <row r="31" spans="1:6" x14ac:dyDescent="0.25">
      <c r="A31" s="17" t="s">
        <v>63</v>
      </c>
      <c r="B31" s="35">
        <v>0</v>
      </c>
      <c r="C31" s="35">
        <v>0</v>
      </c>
      <c r="D31" s="35">
        <v>0</v>
      </c>
      <c r="E31" s="35">
        <f t="shared" ref="E31:E38" si="1">SUM(B31:D31)</f>
        <v>0</v>
      </c>
    </row>
    <row r="32" spans="1:6" x14ac:dyDescent="0.25">
      <c r="A32" s="17" t="s">
        <v>65</v>
      </c>
      <c r="B32" s="35">
        <v>0</v>
      </c>
      <c r="C32" s="35">
        <v>0</v>
      </c>
      <c r="D32" s="35">
        <v>0</v>
      </c>
      <c r="E32" s="35">
        <f t="shared" si="1"/>
        <v>0</v>
      </c>
    </row>
    <row r="33" spans="1:7" x14ac:dyDescent="0.25">
      <c r="A33" s="17" t="s">
        <v>67</v>
      </c>
      <c r="B33" s="35">
        <v>4957050</v>
      </c>
      <c r="C33" s="35">
        <v>2134578.5</v>
      </c>
      <c r="D33" s="35">
        <v>1860066.5</v>
      </c>
      <c r="E33" s="35">
        <f t="shared" si="1"/>
        <v>8951695</v>
      </c>
    </row>
    <row r="34" spans="1:7" x14ac:dyDescent="0.25">
      <c r="A34" s="17" t="s">
        <v>68</v>
      </c>
      <c r="B34" s="35">
        <v>22081282.43</v>
      </c>
      <c r="C34" s="35">
        <v>44263735.549999997</v>
      </c>
      <c r="D34" s="35">
        <v>41820019.07</v>
      </c>
      <c r="E34" s="35">
        <f t="shared" si="1"/>
        <v>108165037.05</v>
      </c>
    </row>
    <row r="35" spans="1:7" x14ac:dyDescent="0.25">
      <c r="A35" s="17" t="s">
        <v>69</v>
      </c>
      <c r="B35" s="35">
        <v>0</v>
      </c>
      <c r="C35" s="35">
        <v>0</v>
      </c>
      <c r="D35" s="35">
        <v>0</v>
      </c>
      <c r="E35" s="35">
        <f t="shared" si="1"/>
        <v>0</v>
      </c>
      <c r="G35" s="28"/>
    </row>
    <row r="36" spans="1:7" x14ac:dyDescent="0.25">
      <c r="A36" s="12" t="s">
        <v>71</v>
      </c>
      <c r="B36" s="35">
        <v>153715578.51766133</v>
      </c>
      <c r="C36" s="35">
        <v>11548017.57</v>
      </c>
      <c r="D36" s="35">
        <v>24453314.07</v>
      </c>
      <c r="E36" s="35">
        <f t="shared" si="1"/>
        <v>189716910.15766132</v>
      </c>
      <c r="G36" s="28"/>
    </row>
    <row r="37" spans="1:7" x14ac:dyDescent="0.25">
      <c r="A37" s="20"/>
      <c r="B37" s="35"/>
      <c r="C37" s="35"/>
      <c r="D37" s="35"/>
      <c r="E37" s="35">
        <f t="shared" si="1"/>
        <v>0</v>
      </c>
    </row>
    <row r="38" spans="1:7" ht="15.75" thickBot="1" x14ac:dyDescent="0.3">
      <c r="A38" s="14" t="s">
        <v>13</v>
      </c>
      <c r="B38" s="36">
        <f>SUM(B31:B37)</f>
        <v>180753910.94766134</v>
      </c>
      <c r="C38" s="36">
        <f t="shared" ref="C38:D38" si="2">SUM(C31:C37)</f>
        <v>57946331.619999997</v>
      </c>
      <c r="D38" s="36">
        <f t="shared" si="2"/>
        <v>68133399.640000001</v>
      </c>
      <c r="E38" s="37">
        <f t="shared" si="1"/>
        <v>306833642.20766133</v>
      </c>
    </row>
    <row r="39" spans="1:7" ht="15.75" thickTop="1" x14ac:dyDescent="0.25">
      <c r="A39" s="4" t="s">
        <v>56</v>
      </c>
    </row>
    <row r="42" spans="1:7" x14ac:dyDescent="0.25">
      <c r="A42" s="38" t="s">
        <v>19</v>
      </c>
      <c r="B42" s="38"/>
      <c r="C42" s="38"/>
      <c r="D42" s="38"/>
      <c r="E42" s="38"/>
    </row>
    <row r="43" spans="1:7" x14ac:dyDescent="0.25">
      <c r="A43" s="38" t="s">
        <v>18</v>
      </c>
      <c r="B43" s="38"/>
      <c r="C43" s="38"/>
      <c r="D43" s="38"/>
      <c r="E43" s="38"/>
    </row>
    <row r="44" spans="1:7" x14ac:dyDescent="0.25">
      <c r="A44" s="38" t="s">
        <v>10</v>
      </c>
      <c r="B44" s="38"/>
      <c r="C44" s="38"/>
      <c r="D44" s="38"/>
      <c r="E44" s="38"/>
    </row>
    <row r="46" spans="1:7" ht="15.75" thickBot="1" x14ac:dyDescent="0.3">
      <c r="A46" s="9" t="s">
        <v>9</v>
      </c>
      <c r="B46" s="10" t="s">
        <v>35</v>
      </c>
      <c r="C46" s="10" t="s">
        <v>34</v>
      </c>
      <c r="D46" s="10" t="s">
        <v>33</v>
      </c>
      <c r="E46" s="10" t="s">
        <v>32</v>
      </c>
    </row>
    <row r="48" spans="1:7" x14ac:dyDescent="0.25">
      <c r="A48" s="12" t="s">
        <v>17</v>
      </c>
      <c r="B48" s="35">
        <v>0</v>
      </c>
      <c r="C48" s="35">
        <v>0</v>
      </c>
      <c r="D48" s="35">
        <v>0</v>
      </c>
      <c r="E48" s="35">
        <f t="shared" ref="E48:E53" si="3">SUM(B48:D48)</f>
        <v>0</v>
      </c>
    </row>
    <row r="49" spans="1:9" x14ac:dyDescent="0.25">
      <c r="A49" s="12" t="s">
        <v>16</v>
      </c>
      <c r="B49" s="35">
        <v>11172115.030000001</v>
      </c>
      <c r="C49" s="35">
        <v>14013191.51</v>
      </c>
      <c r="D49" s="35">
        <v>29436021.539999999</v>
      </c>
      <c r="E49" s="35">
        <f t="shared" si="3"/>
        <v>54621328.079999998</v>
      </c>
    </row>
    <row r="50" spans="1:9" x14ac:dyDescent="0.25">
      <c r="A50" s="12" t="s">
        <v>15</v>
      </c>
      <c r="B50" s="35">
        <v>8161035.8899999997</v>
      </c>
      <c r="C50" s="35">
        <v>166440.69</v>
      </c>
      <c r="D50" s="35">
        <v>0</v>
      </c>
      <c r="E50" s="35">
        <f t="shared" si="3"/>
        <v>8327476.5800000001</v>
      </c>
    </row>
    <row r="51" spans="1:9" x14ac:dyDescent="0.25">
      <c r="A51" s="12" t="s">
        <v>14</v>
      </c>
      <c r="B51" s="35">
        <v>14756249.789999999</v>
      </c>
      <c r="C51" s="35">
        <v>43766699.419999994</v>
      </c>
      <c r="D51" s="35">
        <v>38697378.100000001</v>
      </c>
      <c r="E51" s="35">
        <f t="shared" si="3"/>
        <v>97220327.310000002</v>
      </c>
    </row>
    <row r="52" spans="1:9" x14ac:dyDescent="0.25">
      <c r="A52" s="12" t="s">
        <v>54</v>
      </c>
      <c r="B52" s="35">
        <v>146664510.23766133</v>
      </c>
      <c r="C52" s="35">
        <v>0</v>
      </c>
      <c r="D52" s="35">
        <v>0</v>
      </c>
      <c r="E52" s="35">
        <f t="shared" si="3"/>
        <v>146664510.23766133</v>
      </c>
    </row>
    <row r="53" spans="1:9" x14ac:dyDescent="0.25">
      <c r="B53" s="35"/>
      <c r="C53" s="35"/>
      <c r="D53" s="35"/>
      <c r="E53" s="35">
        <f t="shared" si="3"/>
        <v>0</v>
      </c>
    </row>
    <row r="54" spans="1:9" ht="15.75" thickBot="1" x14ac:dyDescent="0.3">
      <c r="A54" s="14" t="s">
        <v>13</v>
      </c>
      <c r="B54" s="36">
        <f>SUM(B48:B53)</f>
        <v>180753910.94766134</v>
      </c>
      <c r="C54" s="36">
        <f t="shared" ref="C54:E54" si="4">SUM(C48:C53)</f>
        <v>57946331.61999999</v>
      </c>
      <c r="D54" s="36">
        <f t="shared" si="4"/>
        <v>68133399.640000001</v>
      </c>
      <c r="E54" s="36">
        <f t="shared" si="4"/>
        <v>306833642.20766133</v>
      </c>
    </row>
    <row r="55" spans="1:9" ht="15.75" thickTop="1" x14ac:dyDescent="0.25">
      <c r="A55" s="4" t="s">
        <v>56</v>
      </c>
    </row>
    <row r="58" spans="1:9" x14ac:dyDescent="0.25">
      <c r="A58" s="38" t="s">
        <v>12</v>
      </c>
      <c r="B58" s="38"/>
      <c r="C58" s="38"/>
      <c r="D58" s="38"/>
      <c r="E58" s="38"/>
    </row>
    <row r="59" spans="1:9" x14ac:dyDescent="0.25">
      <c r="A59" s="38" t="s">
        <v>11</v>
      </c>
      <c r="B59" s="38"/>
      <c r="C59" s="38"/>
      <c r="D59" s="38"/>
      <c r="E59" s="38"/>
    </row>
    <row r="60" spans="1:9" x14ac:dyDescent="0.25">
      <c r="A60" s="38" t="s">
        <v>10</v>
      </c>
      <c r="B60" s="38"/>
      <c r="C60" s="38"/>
      <c r="D60" s="38"/>
      <c r="E60" s="38"/>
    </row>
    <row r="62" spans="1:9" ht="15.75" thickBot="1" x14ac:dyDescent="0.3">
      <c r="A62" s="9" t="s">
        <v>9</v>
      </c>
      <c r="B62" s="10" t="s">
        <v>35</v>
      </c>
      <c r="C62" s="10" t="s">
        <v>34</v>
      </c>
      <c r="D62" s="10" t="s">
        <v>33</v>
      </c>
      <c r="E62" s="10" t="s">
        <v>32</v>
      </c>
    </row>
    <row r="64" spans="1:9" x14ac:dyDescent="0.25">
      <c r="A64" s="1" t="s">
        <v>4</v>
      </c>
      <c r="B64" s="1">
        <f>'1T'!E68</f>
        <v>1736267098.6404696</v>
      </c>
      <c r="C64" s="1">
        <f>B68</f>
        <v>1887462546.1528082</v>
      </c>
      <c r="D64" s="1">
        <f>C68</f>
        <v>1829516214.5328083</v>
      </c>
      <c r="E64" s="1">
        <f>B64</f>
        <v>1736267098.6404696</v>
      </c>
      <c r="G64" s="12"/>
      <c r="H64" s="12"/>
      <c r="I64" s="12"/>
    </row>
    <row r="65" spans="1:9" x14ac:dyDescent="0.25">
      <c r="A65" s="1" t="s">
        <v>3</v>
      </c>
      <c r="B65" s="1">
        <v>331949358.45999998</v>
      </c>
      <c r="C65" s="1">
        <v>0</v>
      </c>
      <c r="D65" s="1">
        <v>637547730.23000002</v>
      </c>
      <c r="E65" s="1">
        <f>SUM(B65:D65)</f>
        <v>969497088.69000006</v>
      </c>
      <c r="G65" s="29"/>
      <c r="H65" s="29"/>
      <c r="I65" s="29"/>
    </row>
    <row r="66" spans="1:9" x14ac:dyDescent="0.25">
      <c r="A66" s="1" t="s">
        <v>2</v>
      </c>
      <c r="B66" s="1">
        <f t="shared" ref="B66:D66" si="5">B65+B64</f>
        <v>2068216457.1004696</v>
      </c>
      <c r="C66" s="1">
        <f t="shared" si="5"/>
        <v>1887462546.1528082</v>
      </c>
      <c r="D66" s="1">
        <f t="shared" si="5"/>
        <v>2467063944.7628083</v>
      </c>
      <c r="E66" s="1">
        <f>E65+E64</f>
        <v>2705764187.3304696</v>
      </c>
    </row>
    <row r="67" spans="1:9" x14ac:dyDescent="0.25">
      <c r="A67" s="1" t="s">
        <v>1</v>
      </c>
      <c r="B67" s="1">
        <f>B54</f>
        <v>180753910.94766134</v>
      </c>
      <c r="C67" s="1">
        <f t="shared" ref="C67:D67" si="6">C54</f>
        <v>57946331.61999999</v>
      </c>
      <c r="D67" s="1">
        <f t="shared" si="6"/>
        <v>68133399.640000001</v>
      </c>
      <c r="E67" s="12">
        <f>SUM(B67:D67)</f>
        <v>306833642.20766133</v>
      </c>
    </row>
    <row r="68" spans="1:9" x14ac:dyDescent="0.25">
      <c r="A68" s="1" t="s">
        <v>0</v>
      </c>
      <c r="B68" s="1">
        <f t="shared" ref="B68:D68" si="7">B66-B67</f>
        <v>1887462546.1528082</v>
      </c>
      <c r="C68" s="1">
        <f t="shared" si="7"/>
        <v>1829516214.5328083</v>
      </c>
      <c r="D68" s="1">
        <f t="shared" si="7"/>
        <v>2398930545.1228085</v>
      </c>
      <c r="E68" s="1">
        <f>E66-E67</f>
        <v>2398930545.1228085</v>
      </c>
    </row>
    <row r="69" spans="1:9" ht="15.75" thickBot="1" x14ac:dyDescent="0.3">
      <c r="A69" s="15"/>
      <c r="B69" s="15"/>
      <c r="C69" s="15"/>
      <c r="D69" s="15"/>
      <c r="E69" s="15"/>
    </row>
    <row r="70" spans="1:9" ht="15.75" thickTop="1" x14ac:dyDescent="0.25">
      <c r="A70" s="4" t="s">
        <v>56</v>
      </c>
    </row>
    <row r="71" spans="1:9" x14ac:dyDescent="0.25">
      <c r="A71" s="1"/>
    </row>
    <row r="73" spans="1:9" x14ac:dyDescent="0.25">
      <c r="A73" s="12" t="s">
        <v>72</v>
      </c>
    </row>
  </sheetData>
  <mergeCells count="12">
    <mergeCell ref="A58:E58"/>
    <mergeCell ref="A59:E59"/>
    <mergeCell ref="A60:E60"/>
    <mergeCell ref="A1:F1"/>
    <mergeCell ref="A8:F8"/>
    <mergeCell ref="A9:F9"/>
    <mergeCell ref="A25:E25"/>
    <mergeCell ref="A26:E26"/>
    <mergeCell ref="A27:E27"/>
    <mergeCell ref="A42:E42"/>
    <mergeCell ref="A43:E43"/>
    <mergeCell ref="A44:E44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zoomScale="90" zoomScaleNormal="90" workbookViewId="0">
      <selection activeCell="F13" sqref="F13"/>
    </sheetView>
  </sheetViews>
  <sheetFormatPr baseColWidth="10" defaultColWidth="11.5703125" defaultRowHeight="15" customHeight="1" x14ac:dyDescent="0.25"/>
  <cols>
    <col min="1" max="1" width="56.28515625" style="12" customWidth="1"/>
    <col min="2" max="2" width="15.28515625" style="1" customWidth="1"/>
    <col min="3" max="3" width="15.42578125" style="1" customWidth="1"/>
    <col min="4" max="4" width="15.85546875" style="1" customWidth="1"/>
    <col min="5" max="5" width="15.5703125" style="1" customWidth="1"/>
    <col min="6" max="6" width="13.140625" style="1" bestFit="1" customWidth="1"/>
    <col min="7" max="9" width="12.5703125" style="1" bestFit="1" customWidth="1"/>
    <col min="10" max="16384" width="11.5703125" style="1"/>
  </cols>
  <sheetData>
    <row r="1" spans="1:7" ht="15" customHeight="1" x14ac:dyDescent="0.25">
      <c r="A1" s="38" t="s">
        <v>31</v>
      </c>
      <c r="B1" s="38"/>
      <c r="C1" s="38"/>
      <c r="D1" s="38"/>
      <c r="E1" s="38"/>
      <c r="F1" s="38"/>
    </row>
    <row r="2" spans="1:7" s="4" customFormat="1" ht="15" customHeight="1" x14ac:dyDescent="0.25">
      <c r="A2" s="2" t="s">
        <v>30</v>
      </c>
      <c r="B2" s="3" t="s">
        <v>29</v>
      </c>
      <c r="D2" s="5"/>
    </row>
    <row r="3" spans="1:7" s="4" customFormat="1" ht="15" customHeight="1" x14ac:dyDescent="0.25">
      <c r="A3" s="2" t="s">
        <v>28</v>
      </c>
      <c r="B3" s="3" t="s">
        <v>26</v>
      </c>
    </row>
    <row r="4" spans="1:7" s="4" customFormat="1" ht="15" customHeight="1" x14ac:dyDescent="0.25">
      <c r="A4" s="2" t="s">
        <v>27</v>
      </c>
      <c r="B4" s="3" t="s">
        <v>26</v>
      </c>
      <c r="C4" s="6"/>
      <c r="D4" s="6"/>
    </row>
    <row r="5" spans="1:7" s="4" customFormat="1" ht="15" customHeight="1" x14ac:dyDescent="0.25">
      <c r="A5" s="2" t="s">
        <v>25</v>
      </c>
      <c r="B5" s="7" t="s">
        <v>60</v>
      </c>
    </row>
    <row r="6" spans="1:7" s="4" customFormat="1" ht="15" customHeight="1" x14ac:dyDescent="0.25">
      <c r="A6" s="2"/>
      <c r="B6" s="8"/>
    </row>
    <row r="8" spans="1:7" ht="15" customHeight="1" x14ac:dyDescent="0.25">
      <c r="A8" s="39" t="s">
        <v>24</v>
      </c>
      <c r="B8" s="39"/>
      <c r="C8" s="39"/>
      <c r="D8" s="39"/>
      <c r="E8" s="39"/>
      <c r="F8" s="39"/>
    </row>
    <row r="9" spans="1:7" ht="15" customHeight="1" x14ac:dyDescent="0.25">
      <c r="A9" s="39" t="s">
        <v>23</v>
      </c>
      <c r="B9" s="39"/>
      <c r="C9" s="39"/>
      <c r="D9" s="39"/>
      <c r="E9" s="39"/>
      <c r="F9" s="39"/>
    </row>
    <row r="11" spans="1:7" ht="15" customHeight="1" thickBot="1" x14ac:dyDescent="0.3">
      <c r="A11" s="9" t="s">
        <v>53</v>
      </c>
      <c r="B11" s="10" t="s">
        <v>22</v>
      </c>
      <c r="C11" s="10" t="s">
        <v>39</v>
      </c>
      <c r="D11" s="10" t="s">
        <v>38</v>
      </c>
      <c r="E11" s="10" t="s">
        <v>37</v>
      </c>
      <c r="F11" s="10" t="s">
        <v>36</v>
      </c>
    </row>
    <row r="13" spans="1:7" s="12" customFormat="1" ht="15" customHeight="1" x14ac:dyDescent="0.25">
      <c r="A13" s="11" t="s">
        <v>63</v>
      </c>
      <c r="B13" s="12" t="s">
        <v>64</v>
      </c>
      <c r="C13" s="33">
        <v>0</v>
      </c>
      <c r="D13" s="33">
        <v>0</v>
      </c>
      <c r="E13" s="33">
        <v>0</v>
      </c>
      <c r="F13" s="33">
        <f>+SUM(C13:E13)</f>
        <v>0</v>
      </c>
    </row>
    <row r="14" spans="1:7" s="12" customFormat="1" ht="15" customHeight="1" x14ac:dyDescent="0.25">
      <c r="A14" s="11" t="s">
        <v>65</v>
      </c>
      <c r="B14" s="12" t="s">
        <v>66</v>
      </c>
      <c r="C14" s="33">
        <v>0</v>
      </c>
      <c r="D14" s="33">
        <v>0</v>
      </c>
      <c r="E14" s="33">
        <v>20</v>
      </c>
      <c r="F14" s="33">
        <f>+SUM(C14:E14)</f>
        <v>20</v>
      </c>
    </row>
    <row r="15" spans="1:7" s="12" customFormat="1" ht="15" customHeight="1" x14ac:dyDescent="0.25">
      <c r="A15" s="11" t="s">
        <v>67</v>
      </c>
      <c r="B15" s="12" t="s">
        <v>66</v>
      </c>
      <c r="C15" s="33">
        <v>23</v>
      </c>
      <c r="D15" s="33">
        <v>23</v>
      </c>
      <c r="E15" s="33">
        <v>24</v>
      </c>
      <c r="F15" s="33">
        <f t="shared" ref="F15:F17" si="0">+SUM(C15:E15)</f>
        <v>70</v>
      </c>
    </row>
    <row r="16" spans="1:7" s="12" customFormat="1" ht="15" customHeight="1" x14ac:dyDescent="0.25">
      <c r="A16" s="11" t="s">
        <v>68</v>
      </c>
      <c r="B16" s="12" t="s">
        <v>41</v>
      </c>
      <c r="C16" s="33">
        <v>25</v>
      </c>
      <c r="D16" s="33">
        <v>25</v>
      </c>
      <c r="E16" s="34">
        <v>25</v>
      </c>
      <c r="F16" s="33">
        <v>25</v>
      </c>
      <c r="G16" s="11"/>
    </row>
    <row r="17" spans="1:6" s="12" customFormat="1" ht="15" customHeight="1" x14ac:dyDescent="0.25">
      <c r="A17" s="11" t="s">
        <v>69</v>
      </c>
      <c r="B17" s="12" t="s">
        <v>21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s="12" customFormat="1" ht="15" customHeight="1" x14ac:dyDescent="0.25">
      <c r="A18" s="11"/>
      <c r="C18" s="33"/>
      <c r="D18" s="33"/>
      <c r="E18" s="33"/>
      <c r="F18" s="33"/>
    </row>
    <row r="19" spans="1:6" s="12" customFormat="1" ht="15" customHeight="1" x14ac:dyDescent="0.25">
      <c r="A19" s="11"/>
    </row>
    <row r="20" spans="1:6" s="12" customFormat="1" ht="15" customHeight="1" x14ac:dyDescent="0.25">
      <c r="A20" s="11"/>
    </row>
    <row r="21" spans="1:6" ht="15" customHeight="1" thickBot="1" x14ac:dyDescent="0.3">
      <c r="A21" s="14" t="s">
        <v>13</v>
      </c>
      <c r="B21" s="15"/>
      <c r="C21" s="15"/>
      <c r="D21" s="15"/>
      <c r="E21" s="15"/>
      <c r="F21" s="15"/>
    </row>
    <row r="22" spans="1:6" ht="15" customHeight="1" thickTop="1" x14ac:dyDescent="0.25">
      <c r="A22" s="41" t="s">
        <v>73</v>
      </c>
      <c r="B22" s="41"/>
      <c r="C22" s="41"/>
      <c r="D22" s="41"/>
      <c r="E22" s="41"/>
      <c r="F22" s="41"/>
    </row>
    <row r="23" spans="1:6" ht="15" customHeight="1" x14ac:dyDescent="0.25">
      <c r="A23" s="16"/>
    </row>
    <row r="25" spans="1:6" ht="15" customHeight="1" x14ac:dyDescent="0.25">
      <c r="A25" s="40" t="s">
        <v>20</v>
      </c>
      <c r="B25" s="40"/>
      <c r="C25" s="40"/>
      <c r="D25" s="40"/>
      <c r="E25" s="40"/>
    </row>
    <row r="26" spans="1:6" ht="15" customHeight="1" x14ac:dyDescent="0.25">
      <c r="A26" s="38" t="s">
        <v>18</v>
      </c>
      <c r="B26" s="38"/>
      <c r="C26" s="38"/>
      <c r="D26" s="38"/>
      <c r="E26" s="38"/>
    </row>
    <row r="27" spans="1:6" ht="15" customHeight="1" x14ac:dyDescent="0.25">
      <c r="A27" s="38" t="s">
        <v>10</v>
      </c>
      <c r="B27" s="38"/>
      <c r="C27" s="38"/>
      <c r="D27" s="38"/>
      <c r="E27" s="38"/>
    </row>
    <row r="29" spans="1:6" ht="15" customHeight="1" thickBot="1" x14ac:dyDescent="0.3">
      <c r="A29" s="9" t="s">
        <v>53</v>
      </c>
      <c r="B29" s="10" t="s">
        <v>39</v>
      </c>
      <c r="C29" s="10" t="s">
        <v>38</v>
      </c>
      <c r="D29" s="10" t="s">
        <v>37</v>
      </c>
      <c r="E29" s="10" t="s">
        <v>40</v>
      </c>
    </row>
    <row r="31" spans="1:6" ht="15" customHeight="1" x14ac:dyDescent="0.25">
      <c r="A31" s="17" t="s">
        <v>63</v>
      </c>
      <c r="B31" s="35">
        <v>1369969</v>
      </c>
      <c r="C31" s="35">
        <v>34765607.699999988</v>
      </c>
      <c r="D31" s="35">
        <v>1581993.299999997</v>
      </c>
      <c r="E31" s="35">
        <f>SUM(B31:D31)</f>
        <v>37717569.999999985</v>
      </c>
    </row>
    <row r="32" spans="1:6" ht="15" customHeight="1" x14ac:dyDescent="0.25">
      <c r="A32" s="17" t="s">
        <v>65</v>
      </c>
      <c r="B32" s="35">
        <v>24000000</v>
      </c>
      <c r="C32" s="35">
        <v>130000000</v>
      </c>
      <c r="D32" s="35">
        <v>88000000</v>
      </c>
      <c r="E32" s="35">
        <f>SUM(B32:D32)</f>
        <v>242000000</v>
      </c>
    </row>
    <row r="33" spans="1:6" ht="15" customHeight="1" x14ac:dyDescent="0.25">
      <c r="A33" s="17" t="s">
        <v>67</v>
      </c>
      <c r="B33" s="35">
        <v>0</v>
      </c>
      <c r="C33" s="35">
        <v>0</v>
      </c>
      <c r="D33" s="35">
        <v>0</v>
      </c>
      <c r="E33" s="35">
        <f>SUM(B33:D33)</f>
        <v>0</v>
      </c>
    </row>
    <row r="34" spans="1:6" ht="15" customHeight="1" x14ac:dyDescent="0.25">
      <c r="A34" s="17" t="s">
        <v>68</v>
      </c>
      <c r="B34" s="35">
        <v>45170174.100000001</v>
      </c>
      <c r="C34" s="35">
        <v>38770439.160000004</v>
      </c>
      <c r="D34" s="35">
        <v>47372521.770000003</v>
      </c>
      <c r="E34" s="35">
        <f>SUM(B34:D34)</f>
        <v>131313135.03</v>
      </c>
    </row>
    <row r="35" spans="1:6" ht="15" customHeight="1" x14ac:dyDescent="0.25">
      <c r="A35" s="17" t="s">
        <v>69</v>
      </c>
      <c r="B35" s="35">
        <v>528039357.95999998</v>
      </c>
      <c r="C35" s="35">
        <v>0</v>
      </c>
      <c r="D35" s="35">
        <v>0</v>
      </c>
      <c r="E35" s="35">
        <f>SUM(B35:D35)</f>
        <v>528039357.95999998</v>
      </c>
    </row>
    <row r="36" spans="1:6" ht="15" customHeight="1" x14ac:dyDescent="0.25">
      <c r="A36" s="12" t="s">
        <v>71</v>
      </c>
      <c r="B36" s="35">
        <v>14277511.780000001</v>
      </c>
      <c r="C36" s="35">
        <v>111542427.36</v>
      </c>
      <c r="D36" s="35">
        <v>6418951.2800000003</v>
      </c>
      <c r="E36" s="35">
        <f t="shared" ref="E36:E37" si="1">SUM(B36:D36)</f>
        <v>132238890.42</v>
      </c>
    </row>
    <row r="37" spans="1:6" ht="15" customHeight="1" x14ac:dyDescent="0.25">
      <c r="A37" s="12" t="s">
        <v>74</v>
      </c>
      <c r="B37" s="35">
        <v>0</v>
      </c>
      <c r="C37" s="35">
        <v>0</v>
      </c>
      <c r="D37" s="35">
        <v>114816779.36</v>
      </c>
      <c r="E37" s="35">
        <f t="shared" si="1"/>
        <v>114816779.36</v>
      </c>
    </row>
    <row r="38" spans="1:6" ht="15" customHeight="1" thickBot="1" x14ac:dyDescent="0.3">
      <c r="A38" s="14" t="s">
        <v>13</v>
      </c>
      <c r="B38" s="36">
        <f>SUM(B31:B37)</f>
        <v>612857012.83999991</v>
      </c>
      <c r="C38" s="36">
        <f t="shared" ref="C38:E38" si="2">SUM(C31:C37)</f>
        <v>315078474.21999997</v>
      </c>
      <c r="D38" s="36">
        <f t="shared" si="2"/>
        <v>258190245.70999998</v>
      </c>
      <c r="E38" s="36">
        <f t="shared" si="2"/>
        <v>1186125732.77</v>
      </c>
    </row>
    <row r="39" spans="1:6" ht="15" customHeight="1" thickTop="1" x14ac:dyDescent="0.25">
      <c r="A39" s="16" t="s">
        <v>52</v>
      </c>
    </row>
    <row r="42" spans="1:6" ht="15" customHeight="1" x14ac:dyDescent="0.25">
      <c r="A42" s="38" t="s">
        <v>19</v>
      </c>
      <c r="B42" s="38"/>
      <c r="C42" s="38"/>
      <c r="D42" s="38"/>
      <c r="E42" s="38"/>
      <c r="F42" s="28"/>
    </row>
    <row r="43" spans="1:6" ht="15" customHeight="1" x14ac:dyDescent="0.25">
      <c r="A43" s="38" t="s">
        <v>18</v>
      </c>
      <c r="B43" s="38"/>
      <c r="C43" s="38"/>
      <c r="D43" s="38"/>
      <c r="E43" s="38"/>
    </row>
    <row r="44" spans="1:6" ht="15" customHeight="1" x14ac:dyDescent="0.25">
      <c r="A44" s="38" t="s">
        <v>10</v>
      </c>
      <c r="B44" s="38"/>
      <c r="C44" s="38"/>
      <c r="D44" s="38"/>
      <c r="E44" s="38"/>
    </row>
    <row r="46" spans="1:6" ht="15" customHeight="1" thickBot="1" x14ac:dyDescent="0.3">
      <c r="A46" s="9" t="s">
        <v>9</v>
      </c>
      <c r="B46" s="10" t="s">
        <v>39</v>
      </c>
      <c r="C46" s="10" t="s">
        <v>38</v>
      </c>
      <c r="D46" s="10" t="s">
        <v>37</v>
      </c>
      <c r="E46" s="10" t="s">
        <v>36</v>
      </c>
    </row>
    <row r="48" spans="1:6" ht="15" customHeight="1" x14ac:dyDescent="0.25">
      <c r="A48" s="12" t="s">
        <v>17</v>
      </c>
      <c r="B48" s="35">
        <v>0</v>
      </c>
      <c r="C48" s="35">
        <v>0</v>
      </c>
      <c r="D48" s="35">
        <v>0</v>
      </c>
      <c r="E48" s="35">
        <f>SUM(B48:D48)</f>
        <v>0</v>
      </c>
    </row>
    <row r="49" spans="1:9" ht="15" customHeight="1" x14ac:dyDescent="0.25">
      <c r="A49" s="12" t="s">
        <v>16</v>
      </c>
      <c r="B49" s="35">
        <v>55773515.790000007</v>
      </c>
      <c r="C49" s="35">
        <v>99589266.929999992</v>
      </c>
      <c r="D49" s="35">
        <v>168275825.34</v>
      </c>
      <c r="E49" s="35">
        <f>SUM(B49:D49)</f>
        <v>323638608.06</v>
      </c>
    </row>
    <row r="50" spans="1:9" ht="15" customHeight="1" x14ac:dyDescent="0.25">
      <c r="A50" s="12" t="s">
        <v>15</v>
      </c>
      <c r="B50" s="35">
        <v>4193343.21</v>
      </c>
      <c r="C50" s="35">
        <v>25076438.280000001</v>
      </c>
      <c r="D50" s="35">
        <v>0</v>
      </c>
      <c r="E50" s="35">
        <f t="shared" ref="E50:E53" si="3">SUM(B50:D50)</f>
        <v>29269781.490000002</v>
      </c>
    </row>
    <row r="51" spans="1:9" ht="15" customHeight="1" x14ac:dyDescent="0.25">
      <c r="A51" s="12" t="s">
        <v>14</v>
      </c>
      <c r="B51" s="35">
        <v>850795.88000000012</v>
      </c>
      <c r="C51" s="35">
        <v>60412769.010000005</v>
      </c>
      <c r="D51" s="35">
        <v>1914420.37</v>
      </c>
      <c r="E51" s="35">
        <f t="shared" si="3"/>
        <v>63177985.260000005</v>
      </c>
    </row>
    <row r="52" spans="1:9" ht="15" customHeight="1" x14ac:dyDescent="0.25">
      <c r="A52" s="12" t="s">
        <v>75</v>
      </c>
      <c r="B52" s="35">
        <v>552039357.96000004</v>
      </c>
      <c r="C52" s="35">
        <v>130000000</v>
      </c>
      <c r="D52" s="35">
        <v>88000000</v>
      </c>
      <c r="E52" s="35">
        <f t="shared" si="3"/>
        <v>770039357.96000004</v>
      </c>
    </row>
    <row r="53" spans="1:9" ht="15" customHeight="1" x14ac:dyDescent="0.25">
      <c r="B53" s="35"/>
      <c r="C53" s="35"/>
      <c r="D53" s="35"/>
      <c r="E53" s="35">
        <f t="shared" si="3"/>
        <v>0</v>
      </c>
    </row>
    <row r="54" spans="1:9" ht="15" customHeight="1" thickBot="1" x14ac:dyDescent="0.3">
      <c r="A54" s="14" t="s">
        <v>13</v>
      </c>
      <c r="B54" s="36">
        <f>SUM(B48:B53)</f>
        <v>612857012.84000003</v>
      </c>
      <c r="C54" s="36">
        <f t="shared" ref="C54:E54" si="4">SUM(C48:C53)</f>
        <v>315078474.22000003</v>
      </c>
      <c r="D54" s="36">
        <f t="shared" si="4"/>
        <v>258190245.71000001</v>
      </c>
      <c r="E54" s="36">
        <f t="shared" si="4"/>
        <v>1186125732.77</v>
      </c>
    </row>
    <row r="55" spans="1:9" ht="15" customHeight="1" thickTop="1" x14ac:dyDescent="0.25">
      <c r="A55" s="18" t="s">
        <v>52</v>
      </c>
    </row>
    <row r="58" spans="1:9" ht="15" customHeight="1" x14ac:dyDescent="0.25">
      <c r="A58" s="38" t="s">
        <v>12</v>
      </c>
      <c r="B58" s="38"/>
      <c r="C58" s="38"/>
      <c r="D58" s="38"/>
      <c r="E58" s="38"/>
    </row>
    <row r="59" spans="1:9" ht="15" customHeight="1" x14ac:dyDescent="0.25">
      <c r="A59" s="38" t="s">
        <v>11</v>
      </c>
      <c r="B59" s="38"/>
      <c r="C59" s="38"/>
      <c r="D59" s="38"/>
      <c r="E59" s="38"/>
    </row>
    <row r="60" spans="1:9" ht="18" customHeight="1" x14ac:dyDescent="0.25">
      <c r="A60" s="38" t="s">
        <v>10</v>
      </c>
      <c r="B60" s="38"/>
      <c r="C60" s="38"/>
      <c r="D60" s="38"/>
      <c r="E60" s="38"/>
    </row>
    <row r="62" spans="1:9" ht="15" customHeight="1" thickBot="1" x14ac:dyDescent="0.3">
      <c r="A62" s="9" t="s">
        <v>9</v>
      </c>
      <c r="B62" s="10" t="s">
        <v>39</v>
      </c>
      <c r="C62" s="10" t="s">
        <v>38</v>
      </c>
      <c r="D62" s="10" t="s">
        <v>37</v>
      </c>
      <c r="E62" s="10" t="s">
        <v>36</v>
      </c>
    </row>
    <row r="64" spans="1:9" ht="15" customHeight="1" x14ac:dyDescent="0.25">
      <c r="A64" s="1" t="s">
        <v>4</v>
      </c>
      <c r="B64" s="35">
        <f>'2T'!E68</f>
        <v>2398930545.1228085</v>
      </c>
      <c r="C64" s="35">
        <f>B68</f>
        <v>2125504479.9228082</v>
      </c>
      <c r="D64" s="35">
        <f>C68</f>
        <v>2077930669.0628083</v>
      </c>
      <c r="E64" s="35">
        <f>B64</f>
        <v>2398930545.1228085</v>
      </c>
      <c r="G64" s="12"/>
      <c r="H64" s="12"/>
      <c r="I64" s="12"/>
    </row>
    <row r="65" spans="1:9" ht="15" customHeight="1" x14ac:dyDescent="0.25">
      <c r="A65" s="1" t="s">
        <v>3</v>
      </c>
      <c r="B65" s="35">
        <v>339430947.63999999</v>
      </c>
      <c r="C65" s="35">
        <v>267504663.36000001</v>
      </c>
      <c r="D65" s="35">
        <v>287652844.95999998</v>
      </c>
      <c r="E65" s="35">
        <f>SUM(B65:D65)</f>
        <v>894588455.96000004</v>
      </c>
      <c r="G65" s="29"/>
      <c r="H65" s="29"/>
      <c r="I65" s="29"/>
    </row>
    <row r="66" spans="1:9" ht="15" customHeight="1" x14ac:dyDescent="0.25">
      <c r="A66" s="1" t="s">
        <v>2</v>
      </c>
      <c r="B66" s="35">
        <f>B64+B65</f>
        <v>2738361492.7628083</v>
      </c>
      <c r="C66" s="35">
        <f t="shared" ref="C66:D66" si="5">C64+C65</f>
        <v>2393009143.2828083</v>
      </c>
      <c r="D66" s="35">
        <f t="shared" si="5"/>
        <v>2365583514.0228081</v>
      </c>
      <c r="E66" s="35">
        <f>E65+E64</f>
        <v>3293519001.0828085</v>
      </c>
    </row>
    <row r="67" spans="1:9" ht="15" customHeight="1" x14ac:dyDescent="0.25">
      <c r="A67" s="1" t="s">
        <v>1</v>
      </c>
      <c r="B67" s="35">
        <f>B54</f>
        <v>612857012.84000003</v>
      </c>
      <c r="C67" s="35">
        <f t="shared" ref="C67:D67" si="6">C54</f>
        <v>315078474.22000003</v>
      </c>
      <c r="D67" s="35">
        <f t="shared" si="6"/>
        <v>258190245.71000001</v>
      </c>
      <c r="E67" s="35">
        <f>SUM(B67:D67)</f>
        <v>1186125732.77</v>
      </c>
    </row>
    <row r="68" spans="1:9" ht="15" customHeight="1" x14ac:dyDescent="0.25">
      <c r="A68" s="1" t="s">
        <v>0</v>
      </c>
      <c r="B68" s="35">
        <f>B66-B67</f>
        <v>2125504479.9228082</v>
      </c>
      <c r="C68" s="35">
        <f t="shared" ref="C68:D68" si="7">C66-C67</f>
        <v>2077930669.0628083</v>
      </c>
      <c r="D68" s="35">
        <f t="shared" si="7"/>
        <v>2107393268.312808</v>
      </c>
      <c r="E68" s="35">
        <f>E66-E67</f>
        <v>2107393268.3128085</v>
      </c>
    </row>
    <row r="69" spans="1:9" ht="15" customHeight="1" thickBot="1" x14ac:dyDescent="0.3">
      <c r="A69" s="15"/>
      <c r="B69" s="15"/>
      <c r="C69" s="15"/>
      <c r="D69" s="15"/>
      <c r="E69" s="15"/>
    </row>
    <row r="70" spans="1:9" ht="15" customHeight="1" thickTop="1" x14ac:dyDescent="0.25">
      <c r="A70" s="4" t="s">
        <v>56</v>
      </c>
    </row>
    <row r="71" spans="1:9" ht="15" customHeight="1" x14ac:dyDescent="0.25">
      <c r="A71" s="1"/>
    </row>
    <row r="74" spans="1:9" ht="15" customHeight="1" x14ac:dyDescent="0.25">
      <c r="A74" s="12" t="s">
        <v>72</v>
      </c>
    </row>
  </sheetData>
  <mergeCells count="13">
    <mergeCell ref="A22:F22"/>
    <mergeCell ref="A1:F1"/>
    <mergeCell ref="A8:F8"/>
    <mergeCell ref="A9:F9"/>
    <mergeCell ref="A25:E25"/>
    <mergeCell ref="A59:E59"/>
    <mergeCell ref="A60:E60"/>
    <mergeCell ref="A26:E26"/>
    <mergeCell ref="A27:E27"/>
    <mergeCell ref="A42:E42"/>
    <mergeCell ref="A43:E43"/>
    <mergeCell ref="A44:E44"/>
    <mergeCell ref="A58:E58"/>
  </mergeCells>
  <printOptions horizontalCentered="1" verticalCentered="1"/>
  <pageMargins left="0.70866141732283472" right="1.18" top="0.3" bottom="0.2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49" zoomScale="80" zoomScaleNormal="80" workbookViewId="0">
      <selection activeCell="E13" sqref="E13"/>
    </sheetView>
  </sheetViews>
  <sheetFormatPr baseColWidth="10" defaultColWidth="11.5703125" defaultRowHeight="15" x14ac:dyDescent="0.25"/>
  <cols>
    <col min="1" max="1" width="51.140625" style="12" customWidth="1"/>
    <col min="2" max="2" width="15.28515625" style="1" customWidth="1"/>
    <col min="3" max="3" width="22.7109375" style="1" customWidth="1"/>
    <col min="4" max="4" width="15.85546875" style="1" customWidth="1"/>
    <col min="5" max="5" width="15.140625" style="1" bestFit="1" customWidth="1"/>
    <col min="6" max="6" width="11.5703125" style="1"/>
    <col min="7" max="8" width="12.5703125" style="1" bestFit="1" customWidth="1"/>
    <col min="9" max="9" width="14.28515625" style="1" bestFit="1" customWidth="1"/>
    <col min="10" max="16384" width="11.5703125" style="1"/>
  </cols>
  <sheetData>
    <row r="1" spans="1:7" ht="15" customHeight="1" x14ac:dyDescent="0.25">
      <c r="A1" s="38" t="s">
        <v>31</v>
      </c>
      <c r="B1" s="38"/>
      <c r="C1" s="38"/>
      <c r="D1" s="38"/>
      <c r="E1" s="38"/>
      <c r="F1" s="38"/>
    </row>
    <row r="2" spans="1:7" s="4" customFormat="1" ht="15" customHeight="1" x14ac:dyDescent="0.25">
      <c r="A2" s="2" t="s">
        <v>30</v>
      </c>
      <c r="B2" s="3" t="s">
        <v>29</v>
      </c>
      <c r="D2" s="5"/>
    </row>
    <row r="3" spans="1:7" s="4" customFormat="1" ht="15" customHeight="1" x14ac:dyDescent="0.25">
      <c r="A3" s="2" t="s">
        <v>28</v>
      </c>
      <c r="B3" s="3" t="s">
        <v>26</v>
      </c>
    </row>
    <row r="4" spans="1:7" s="4" customFormat="1" ht="15" customHeight="1" x14ac:dyDescent="0.25">
      <c r="A4" s="2" t="s">
        <v>27</v>
      </c>
      <c r="B4" s="3" t="s">
        <v>26</v>
      </c>
      <c r="C4" s="6"/>
      <c r="D4" s="6"/>
    </row>
    <row r="5" spans="1:7" s="4" customFormat="1" ht="15" customHeight="1" x14ac:dyDescent="0.25">
      <c r="A5" s="2" t="s">
        <v>25</v>
      </c>
      <c r="B5" s="7" t="s">
        <v>59</v>
      </c>
    </row>
    <row r="6" spans="1:7" s="4" customFormat="1" ht="15" customHeight="1" x14ac:dyDescent="0.25">
      <c r="A6" s="2"/>
      <c r="B6" s="8"/>
    </row>
    <row r="8" spans="1:7" ht="15" customHeight="1" x14ac:dyDescent="0.25">
      <c r="A8" s="39" t="s">
        <v>24</v>
      </c>
      <c r="B8" s="39"/>
      <c r="C8" s="39"/>
      <c r="D8" s="39"/>
      <c r="E8" s="39"/>
      <c r="F8" s="39"/>
    </row>
    <row r="9" spans="1:7" ht="15" customHeight="1" x14ac:dyDescent="0.25">
      <c r="A9" s="39" t="s">
        <v>23</v>
      </c>
      <c r="B9" s="39"/>
      <c r="C9" s="39"/>
      <c r="D9" s="39"/>
      <c r="E9" s="39"/>
      <c r="F9" s="39"/>
    </row>
    <row r="11" spans="1:7" ht="15" customHeight="1" thickBot="1" x14ac:dyDescent="0.3">
      <c r="A11" s="9" t="s">
        <v>53</v>
      </c>
      <c r="B11" s="10" t="s">
        <v>22</v>
      </c>
      <c r="C11" s="10" t="s">
        <v>45</v>
      </c>
      <c r="D11" s="10" t="s">
        <v>44</v>
      </c>
      <c r="E11" s="10" t="s">
        <v>43</v>
      </c>
      <c r="F11" s="10" t="s">
        <v>42</v>
      </c>
    </row>
    <row r="13" spans="1:7" s="12" customFormat="1" ht="15" customHeight="1" x14ac:dyDescent="0.25">
      <c r="A13" s="11" t="s">
        <v>63</v>
      </c>
      <c r="B13" s="12" t="s">
        <v>64</v>
      </c>
      <c r="C13" s="33">
        <v>0</v>
      </c>
      <c r="D13" s="33">
        <v>0</v>
      </c>
      <c r="E13" s="33">
        <v>15</v>
      </c>
      <c r="F13" s="33">
        <f t="shared" ref="F13:F17" si="0">SUM(C13:E13)</f>
        <v>15</v>
      </c>
    </row>
    <row r="14" spans="1:7" s="12" customFormat="1" ht="15" customHeight="1" x14ac:dyDescent="0.25">
      <c r="A14" s="11" t="s">
        <v>65</v>
      </c>
      <c r="B14" s="12" t="s">
        <v>66</v>
      </c>
      <c r="C14" s="33">
        <v>27</v>
      </c>
      <c r="D14" s="33">
        <v>15</v>
      </c>
      <c r="E14" s="33">
        <v>5</v>
      </c>
      <c r="F14" s="33">
        <f t="shared" si="0"/>
        <v>47</v>
      </c>
    </row>
    <row r="15" spans="1:7" s="12" customFormat="1" ht="15" customHeight="1" x14ac:dyDescent="0.25">
      <c r="A15" s="11" t="s">
        <v>67</v>
      </c>
      <c r="B15" s="12" t="s">
        <v>66</v>
      </c>
      <c r="C15" s="33">
        <v>23</v>
      </c>
      <c r="D15" s="33">
        <v>23</v>
      </c>
      <c r="E15" s="33">
        <v>24</v>
      </c>
      <c r="F15" s="33">
        <f t="shared" si="0"/>
        <v>70</v>
      </c>
      <c r="G15" s="31"/>
    </row>
    <row r="16" spans="1:7" s="12" customFormat="1" ht="15" customHeight="1" x14ac:dyDescent="0.25">
      <c r="A16" s="11" t="s">
        <v>68</v>
      </c>
      <c r="B16" s="12" t="s">
        <v>41</v>
      </c>
      <c r="C16" s="33">
        <v>25</v>
      </c>
      <c r="D16" s="33">
        <v>25</v>
      </c>
      <c r="E16" s="34">
        <v>25</v>
      </c>
      <c r="F16" s="33">
        <v>25</v>
      </c>
      <c r="G16" s="31"/>
    </row>
    <row r="17" spans="1:6" s="12" customFormat="1" x14ac:dyDescent="0.25">
      <c r="A17" s="11" t="s">
        <v>69</v>
      </c>
      <c r="B17" s="12" t="s">
        <v>21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s="12" customFormat="1" x14ac:dyDescent="0.25">
      <c r="A18" s="11"/>
      <c r="C18" s="33"/>
      <c r="D18" s="33"/>
      <c r="E18" s="33"/>
      <c r="F18" s="33"/>
    </row>
    <row r="19" spans="1:6" s="12" customFormat="1" x14ac:dyDescent="0.25">
      <c r="A19" s="11"/>
      <c r="C19" s="33"/>
      <c r="D19" s="33"/>
      <c r="E19" s="33"/>
      <c r="F19" s="33"/>
    </row>
    <row r="20" spans="1:6" s="12" customFormat="1" x14ac:dyDescent="0.25">
      <c r="A20" s="11"/>
    </row>
    <row r="21" spans="1:6" ht="15.75" thickBot="1" x14ac:dyDescent="0.3">
      <c r="A21" s="14" t="s">
        <v>13</v>
      </c>
      <c r="B21" s="15"/>
      <c r="C21" s="15"/>
      <c r="D21" s="15"/>
      <c r="E21" s="15"/>
      <c r="F21" s="15"/>
    </row>
    <row r="22" spans="1:6" ht="15.75" thickTop="1" x14ac:dyDescent="0.25">
      <c r="A22" s="41" t="s">
        <v>73</v>
      </c>
      <c r="B22" s="41"/>
      <c r="C22" s="41"/>
      <c r="D22" s="41"/>
      <c r="E22" s="41"/>
      <c r="F22" s="41"/>
    </row>
    <row r="23" spans="1:6" x14ac:dyDescent="0.25">
      <c r="A23" s="30"/>
    </row>
    <row r="24" spans="1:6" x14ac:dyDescent="0.25">
      <c r="A24" s="30"/>
    </row>
    <row r="25" spans="1:6" x14ac:dyDescent="0.25">
      <c r="A25" s="40" t="s">
        <v>20</v>
      </c>
      <c r="B25" s="40"/>
      <c r="C25" s="40"/>
      <c r="D25" s="40"/>
      <c r="E25" s="40"/>
    </row>
    <row r="26" spans="1:6" x14ac:dyDescent="0.25">
      <c r="A26" s="38" t="s">
        <v>18</v>
      </c>
      <c r="B26" s="38"/>
      <c r="C26" s="38"/>
      <c r="D26" s="38"/>
      <c r="E26" s="38"/>
    </row>
    <row r="27" spans="1:6" x14ac:dyDescent="0.25">
      <c r="A27" s="38" t="s">
        <v>10</v>
      </c>
      <c r="B27" s="38"/>
      <c r="C27" s="38"/>
      <c r="D27" s="38"/>
      <c r="E27" s="38"/>
    </row>
    <row r="29" spans="1:6" ht="15.75" thickBot="1" x14ac:dyDescent="0.3">
      <c r="A29" s="9" t="s">
        <v>53</v>
      </c>
      <c r="B29" s="10" t="s">
        <v>45</v>
      </c>
      <c r="C29" s="10" t="s">
        <v>44</v>
      </c>
      <c r="D29" s="10" t="s">
        <v>43</v>
      </c>
      <c r="E29" s="10" t="s">
        <v>42</v>
      </c>
    </row>
    <row r="31" spans="1:6" x14ac:dyDescent="0.25">
      <c r="A31" s="17" t="s">
        <v>63</v>
      </c>
      <c r="B31" s="35">
        <v>0</v>
      </c>
      <c r="C31" s="35">
        <v>0</v>
      </c>
      <c r="D31" s="35">
        <v>0</v>
      </c>
      <c r="E31" s="35">
        <f>SUM(B31:D31)</f>
        <v>0</v>
      </c>
    </row>
    <row r="32" spans="1:6" x14ac:dyDescent="0.25">
      <c r="A32" s="17" t="s">
        <v>65</v>
      </c>
      <c r="B32" s="35">
        <v>8000000</v>
      </c>
      <c r="C32" s="35">
        <v>36000000</v>
      </c>
      <c r="D32" s="35">
        <v>28000000</v>
      </c>
      <c r="E32" s="35">
        <f>SUM(B32:D32)</f>
        <v>72000000</v>
      </c>
    </row>
    <row r="33" spans="1:5" x14ac:dyDescent="0.25">
      <c r="A33" s="17" t="s">
        <v>67</v>
      </c>
      <c r="B33" s="35">
        <v>1130000</v>
      </c>
      <c r="C33" s="35">
        <v>764974.4</v>
      </c>
      <c r="D33" s="35">
        <v>156625825.25</v>
      </c>
      <c r="E33" s="35">
        <f>SUM(B33:D33)</f>
        <v>158520799.65000001</v>
      </c>
    </row>
    <row r="34" spans="1:5" x14ac:dyDescent="0.25">
      <c r="A34" s="17" t="s">
        <v>68</v>
      </c>
      <c r="B34" s="35">
        <v>51113351.07</v>
      </c>
      <c r="C34" s="35">
        <v>150360618.03999999</v>
      </c>
      <c r="D34" s="35">
        <v>490905297.88</v>
      </c>
      <c r="E34" s="35">
        <f>SUM(B34:D34)</f>
        <v>692379266.99000001</v>
      </c>
    </row>
    <row r="35" spans="1:5" x14ac:dyDescent="0.25">
      <c r="A35" s="17" t="s">
        <v>69</v>
      </c>
      <c r="B35" s="35">
        <v>0</v>
      </c>
      <c r="C35" s="35">
        <v>0</v>
      </c>
      <c r="D35" s="35">
        <v>0</v>
      </c>
      <c r="E35" s="35">
        <f>SUM(B35:D35)</f>
        <v>0</v>
      </c>
    </row>
    <row r="36" spans="1:5" x14ac:dyDescent="0.25">
      <c r="A36" s="12" t="s">
        <v>71</v>
      </c>
      <c r="B36" s="35">
        <v>6887845.9800000004</v>
      </c>
      <c r="C36" s="35">
        <v>68431830.100000009</v>
      </c>
      <c r="D36" s="35">
        <v>111865030.37999998</v>
      </c>
      <c r="E36" s="35">
        <f t="shared" ref="E36:E37" si="1">SUM(B36:D36)</f>
        <v>187184706.45999998</v>
      </c>
    </row>
    <row r="37" spans="1:5" x14ac:dyDescent="0.25">
      <c r="A37" s="12" t="s">
        <v>74</v>
      </c>
      <c r="B37" s="35">
        <v>27703550.399999999</v>
      </c>
      <c r="C37" s="35">
        <v>705653.6</v>
      </c>
      <c r="D37" s="35">
        <v>233491701.59</v>
      </c>
      <c r="E37" s="35">
        <f t="shared" si="1"/>
        <v>261900905.59</v>
      </c>
    </row>
    <row r="38" spans="1:5" ht="15.75" thickBot="1" x14ac:dyDescent="0.3">
      <c r="A38" s="14" t="s">
        <v>13</v>
      </c>
      <c r="B38" s="36">
        <f>SUM(B31:B37)</f>
        <v>94834747.449999988</v>
      </c>
      <c r="C38" s="36">
        <f t="shared" ref="C38:E38" si="2">SUM(C31:C37)</f>
        <v>256263076.14000002</v>
      </c>
      <c r="D38" s="36">
        <f t="shared" si="2"/>
        <v>1020887855.1</v>
      </c>
      <c r="E38" s="36">
        <f t="shared" si="2"/>
        <v>1371985678.6899998</v>
      </c>
    </row>
    <row r="39" spans="1:5" ht="15.75" thickTop="1" x14ac:dyDescent="0.25">
      <c r="A39" s="16" t="s">
        <v>52</v>
      </c>
    </row>
    <row r="42" spans="1:5" x14ac:dyDescent="0.25">
      <c r="A42" s="38" t="s">
        <v>19</v>
      </c>
      <c r="B42" s="38"/>
      <c r="C42" s="38"/>
      <c r="D42" s="38"/>
      <c r="E42" s="38"/>
    </row>
    <row r="43" spans="1:5" x14ac:dyDescent="0.25">
      <c r="A43" s="38" t="s">
        <v>18</v>
      </c>
      <c r="B43" s="38"/>
      <c r="C43" s="38"/>
      <c r="D43" s="38"/>
      <c r="E43" s="38"/>
    </row>
    <row r="44" spans="1:5" x14ac:dyDescent="0.25">
      <c r="A44" s="38" t="s">
        <v>10</v>
      </c>
      <c r="B44" s="38"/>
      <c r="C44" s="38"/>
      <c r="D44" s="38"/>
      <c r="E44" s="38"/>
    </row>
    <row r="46" spans="1:5" ht="15.75" thickBot="1" x14ac:dyDescent="0.3">
      <c r="A46" s="9" t="s">
        <v>9</v>
      </c>
      <c r="B46" s="10" t="s">
        <v>45</v>
      </c>
      <c r="C46" s="10" t="s">
        <v>44</v>
      </c>
      <c r="D46" s="10" t="s">
        <v>43</v>
      </c>
      <c r="E46" s="10" t="s">
        <v>42</v>
      </c>
    </row>
    <row r="48" spans="1:5" x14ac:dyDescent="0.25">
      <c r="A48" s="12" t="s">
        <v>17</v>
      </c>
      <c r="B48" s="35">
        <v>0</v>
      </c>
      <c r="C48" s="35">
        <v>0</v>
      </c>
      <c r="D48" s="35">
        <v>0</v>
      </c>
      <c r="E48" s="35">
        <f t="shared" ref="E48:E54" si="3">SUM(B48:D48)</f>
        <v>0</v>
      </c>
    </row>
    <row r="49" spans="1:7" x14ac:dyDescent="0.25">
      <c r="A49" s="12" t="s">
        <v>16</v>
      </c>
      <c r="B49" s="35">
        <v>32661156.329999998</v>
      </c>
      <c r="C49" s="35">
        <v>114338634.87</v>
      </c>
      <c r="D49" s="35">
        <v>231856025.31999999</v>
      </c>
      <c r="E49" s="35">
        <f t="shared" si="3"/>
        <v>378855816.51999998</v>
      </c>
    </row>
    <row r="50" spans="1:7" x14ac:dyDescent="0.25">
      <c r="A50" s="12" t="s">
        <v>15</v>
      </c>
      <c r="B50" s="35">
        <v>3099290.0500000003</v>
      </c>
      <c r="C50" s="35">
        <v>21646547.970000003</v>
      </c>
      <c r="D50" s="35">
        <v>31980710.969999999</v>
      </c>
      <c r="E50" s="35">
        <f t="shared" si="3"/>
        <v>56726548.990000002</v>
      </c>
      <c r="G50" s="28"/>
    </row>
    <row r="51" spans="1:7" x14ac:dyDescent="0.25">
      <c r="A51" s="12" t="s">
        <v>14</v>
      </c>
      <c r="B51" s="35">
        <v>11074298.07</v>
      </c>
      <c r="C51" s="35">
        <v>2052893.2999999998</v>
      </c>
      <c r="D51" s="35">
        <v>124824891.22</v>
      </c>
      <c r="E51" s="35">
        <f t="shared" si="3"/>
        <v>137952082.59</v>
      </c>
    </row>
    <row r="52" spans="1:7" x14ac:dyDescent="0.25">
      <c r="A52" s="12" t="s">
        <v>75</v>
      </c>
      <c r="B52" s="35">
        <v>8000000</v>
      </c>
      <c r="C52" s="35">
        <v>48225000</v>
      </c>
      <c r="D52" s="35">
        <v>226100000</v>
      </c>
      <c r="E52" s="35">
        <f t="shared" si="3"/>
        <v>282325000</v>
      </c>
    </row>
    <row r="53" spans="1:7" x14ac:dyDescent="0.25">
      <c r="A53" s="12" t="s">
        <v>76</v>
      </c>
      <c r="B53" s="35">
        <v>40000000</v>
      </c>
      <c r="C53" s="35">
        <v>70000000</v>
      </c>
      <c r="D53" s="35">
        <v>406126230.58999997</v>
      </c>
      <c r="E53" s="35">
        <f t="shared" si="3"/>
        <v>516126230.58999997</v>
      </c>
    </row>
    <row r="54" spans="1:7" ht="15.75" thickBot="1" x14ac:dyDescent="0.3">
      <c r="A54" s="14" t="s">
        <v>13</v>
      </c>
      <c r="B54" s="36">
        <f>SUM(B48:B53)</f>
        <v>94834744.449999988</v>
      </c>
      <c r="C54" s="36">
        <f t="shared" ref="C54:E54" si="4">SUM(C48:C53)</f>
        <v>256263076.14000002</v>
      </c>
      <c r="D54" s="36">
        <f t="shared" si="4"/>
        <v>1020887858.0999999</v>
      </c>
      <c r="E54" s="36">
        <f t="shared" si="4"/>
        <v>1371985678.6900001</v>
      </c>
      <c r="F54" s="28"/>
    </row>
    <row r="55" spans="1:7" ht="15.75" thickTop="1" x14ac:dyDescent="0.25">
      <c r="A55" s="16" t="s">
        <v>52</v>
      </c>
    </row>
    <row r="58" spans="1:7" x14ac:dyDescent="0.25">
      <c r="A58" s="38" t="s">
        <v>12</v>
      </c>
      <c r="B58" s="38"/>
      <c r="C58" s="38"/>
      <c r="D58" s="38"/>
      <c r="E58" s="38"/>
    </row>
    <row r="59" spans="1:7" x14ac:dyDescent="0.25">
      <c r="A59" s="38" t="s">
        <v>11</v>
      </c>
      <c r="B59" s="38"/>
      <c r="C59" s="38"/>
      <c r="D59" s="38"/>
      <c r="E59" s="38"/>
    </row>
    <row r="60" spans="1:7" x14ac:dyDescent="0.25">
      <c r="A60" s="38" t="s">
        <v>10</v>
      </c>
      <c r="B60" s="38"/>
      <c r="C60" s="38"/>
      <c r="D60" s="38"/>
      <c r="E60" s="38"/>
    </row>
    <row r="62" spans="1:7" ht="15.75" thickBot="1" x14ac:dyDescent="0.3">
      <c r="A62" s="9" t="s">
        <v>9</v>
      </c>
      <c r="B62" s="10" t="s">
        <v>45</v>
      </c>
      <c r="C62" s="10" t="s">
        <v>44</v>
      </c>
      <c r="D62" s="10" t="s">
        <v>43</v>
      </c>
      <c r="E62" s="10" t="s">
        <v>42</v>
      </c>
    </row>
    <row r="64" spans="1:7" x14ac:dyDescent="0.25">
      <c r="A64" s="1" t="s">
        <v>4</v>
      </c>
      <c r="B64" s="35">
        <f>'3T'!E68</f>
        <v>2107393268.3128085</v>
      </c>
      <c r="C64" s="35">
        <f>B68</f>
        <v>2275727007.1228085</v>
      </c>
      <c r="D64" s="35">
        <f>C68</f>
        <v>2287322967.1228085</v>
      </c>
      <c r="E64" s="35">
        <f>B64</f>
        <v>2107393268.3128085</v>
      </c>
    </row>
    <row r="65" spans="1:9" x14ac:dyDescent="0.25">
      <c r="A65" s="1" t="s">
        <v>3</v>
      </c>
      <c r="B65" s="35">
        <v>263168483.25999999</v>
      </c>
      <c r="C65" s="35">
        <v>267859036.13999999</v>
      </c>
      <c r="D65" s="35">
        <v>488716498.95999998</v>
      </c>
      <c r="E65" s="35">
        <f>SUM(B65:D65)</f>
        <v>1019744018.3599999</v>
      </c>
      <c r="G65" s="29"/>
      <c r="H65" s="29"/>
      <c r="I65" s="29"/>
    </row>
    <row r="66" spans="1:9" x14ac:dyDescent="0.25">
      <c r="A66" s="1" t="s">
        <v>2</v>
      </c>
      <c r="B66" s="35">
        <f t="shared" ref="B66:D66" si="5">B65+B64</f>
        <v>2370561751.5728083</v>
      </c>
      <c r="C66" s="35">
        <f t="shared" si="5"/>
        <v>2543586043.2628083</v>
      </c>
      <c r="D66" s="35">
        <f t="shared" si="5"/>
        <v>2776039466.0828085</v>
      </c>
      <c r="E66" s="35">
        <f>E65+E64</f>
        <v>3127137286.6728086</v>
      </c>
    </row>
    <row r="67" spans="1:9" x14ac:dyDescent="0.25">
      <c r="A67" s="1" t="s">
        <v>1</v>
      </c>
      <c r="B67" s="35">
        <f>B54</f>
        <v>94834744.449999988</v>
      </c>
      <c r="C67" s="35">
        <f t="shared" ref="C67:D67" si="6">C54</f>
        <v>256263076.14000002</v>
      </c>
      <c r="D67" s="35">
        <f t="shared" si="6"/>
        <v>1020887858.0999999</v>
      </c>
      <c r="E67" s="33">
        <f>SUM(B67:D67)</f>
        <v>1371985678.6900001</v>
      </c>
    </row>
    <row r="68" spans="1:9" x14ac:dyDescent="0.25">
      <c r="A68" s="1" t="s">
        <v>0</v>
      </c>
      <c r="B68" s="35">
        <f t="shared" ref="B68:D68" si="7">B66-B67</f>
        <v>2275727007.1228085</v>
      </c>
      <c r="C68" s="35">
        <f t="shared" si="7"/>
        <v>2287322967.1228085</v>
      </c>
      <c r="D68" s="35">
        <f t="shared" si="7"/>
        <v>1755151607.9828086</v>
      </c>
      <c r="E68" s="35">
        <f>E66-E67</f>
        <v>1755151607.9828086</v>
      </c>
    </row>
    <row r="69" spans="1:9" ht="15.75" thickBot="1" x14ac:dyDescent="0.3">
      <c r="A69" s="15"/>
      <c r="B69" s="36"/>
      <c r="C69" s="36"/>
      <c r="D69" s="36"/>
      <c r="E69" s="36"/>
    </row>
    <row r="70" spans="1:9" ht="15.75" thickTop="1" x14ac:dyDescent="0.25">
      <c r="A70" s="4" t="s">
        <v>56</v>
      </c>
    </row>
    <row r="71" spans="1:9" x14ac:dyDescent="0.25">
      <c r="A71" s="1"/>
    </row>
    <row r="73" spans="1:9" x14ac:dyDescent="0.25">
      <c r="A73" s="12" t="s">
        <v>72</v>
      </c>
    </row>
  </sheetData>
  <mergeCells count="13">
    <mergeCell ref="A58:E58"/>
    <mergeCell ref="A59:E59"/>
    <mergeCell ref="A60:E60"/>
    <mergeCell ref="A1:F1"/>
    <mergeCell ref="A8:F8"/>
    <mergeCell ref="A9:F9"/>
    <mergeCell ref="A25:E25"/>
    <mergeCell ref="A26:E26"/>
    <mergeCell ref="A27:E27"/>
    <mergeCell ref="A42:E42"/>
    <mergeCell ref="A43:E43"/>
    <mergeCell ref="A44:E44"/>
    <mergeCell ref="A22:F22"/>
  </mergeCells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1" workbookViewId="0">
      <selection activeCell="A48" sqref="A48:A53"/>
    </sheetView>
  </sheetViews>
  <sheetFormatPr baseColWidth="10" defaultColWidth="11.5703125" defaultRowHeight="15" x14ac:dyDescent="0.25"/>
  <cols>
    <col min="1" max="1" width="51.140625" style="12" customWidth="1"/>
    <col min="2" max="2" width="15.28515625" style="1" customWidth="1"/>
    <col min="3" max="3" width="15.140625" style="1" bestFit="1" customWidth="1"/>
    <col min="4" max="4" width="15.85546875" style="1" customWidth="1"/>
    <col min="5" max="6" width="15.140625" style="1" bestFit="1" customWidth="1"/>
    <col min="7" max="16384" width="11.5703125" style="1"/>
  </cols>
  <sheetData>
    <row r="1" spans="1:6" ht="15" customHeight="1" x14ac:dyDescent="0.25">
      <c r="A1" s="38" t="s">
        <v>31</v>
      </c>
      <c r="B1" s="38"/>
      <c r="C1" s="38"/>
      <c r="D1" s="38"/>
      <c r="E1" s="38"/>
    </row>
    <row r="2" spans="1:6" s="4" customFormat="1" ht="15" customHeight="1" x14ac:dyDescent="0.25">
      <c r="A2" s="2" t="s">
        <v>30</v>
      </c>
      <c r="B2" s="3" t="s">
        <v>29</v>
      </c>
      <c r="D2" s="5"/>
    </row>
    <row r="3" spans="1:6" s="4" customFormat="1" ht="15" customHeight="1" x14ac:dyDescent="0.25">
      <c r="A3" s="2" t="s">
        <v>28</v>
      </c>
      <c r="B3" s="3" t="s">
        <v>26</v>
      </c>
    </row>
    <row r="4" spans="1:6" s="4" customFormat="1" ht="15" customHeight="1" x14ac:dyDescent="0.25">
      <c r="A4" s="2" t="s">
        <v>27</v>
      </c>
      <c r="B4" s="3" t="s">
        <v>26</v>
      </c>
      <c r="C4" s="6"/>
      <c r="D4" s="6"/>
    </row>
    <row r="5" spans="1:6" s="4" customFormat="1" ht="15" customHeight="1" x14ac:dyDescent="0.25">
      <c r="A5" s="2" t="s">
        <v>25</v>
      </c>
      <c r="B5" s="21" t="s">
        <v>61</v>
      </c>
    </row>
    <row r="6" spans="1:6" s="4" customFormat="1" ht="15" customHeight="1" x14ac:dyDescent="0.25">
      <c r="A6" s="2"/>
      <c r="B6" s="21"/>
    </row>
    <row r="8" spans="1:6" ht="15" customHeight="1" x14ac:dyDescent="0.25">
      <c r="A8" s="39" t="s">
        <v>24</v>
      </c>
      <c r="B8" s="39"/>
      <c r="C8" s="39"/>
      <c r="D8" s="39"/>
      <c r="E8" s="39"/>
    </row>
    <row r="9" spans="1:6" ht="15" customHeight="1" x14ac:dyDescent="0.25">
      <c r="A9" s="39" t="s">
        <v>23</v>
      </c>
      <c r="B9" s="39"/>
      <c r="C9" s="39"/>
      <c r="D9" s="39"/>
      <c r="E9" s="39"/>
    </row>
    <row r="11" spans="1:6" ht="15" customHeight="1" thickBot="1" x14ac:dyDescent="0.3">
      <c r="A11" s="9" t="s">
        <v>53</v>
      </c>
      <c r="B11" s="10" t="s">
        <v>22</v>
      </c>
      <c r="C11" s="10" t="s">
        <v>5</v>
      </c>
      <c r="D11" s="10" t="s">
        <v>47</v>
      </c>
      <c r="E11" s="10" t="s">
        <v>46</v>
      </c>
    </row>
    <row r="13" spans="1:6" ht="15" customHeight="1" x14ac:dyDescent="0.25">
      <c r="A13" s="11" t="s">
        <v>63</v>
      </c>
      <c r="B13" s="12" t="s">
        <v>64</v>
      </c>
      <c r="C13" s="33">
        <f>+'1T'!F13</f>
        <v>0</v>
      </c>
      <c r="D13" s="33">
        <f>+'2T'!F13</f>
        <v>0</v>
      </c>
      <c r="E13" s="33">
        <f t="shared" ref="E13:E19" si="0">SUM(C13:D13)</f>
        <v>0</v>
      </c>
    </row>
    <row r="14" spans="1:6" ht="15" customHeight="1" x14ac:dyDescent="0.25">
      <c r="A14" s="11" t="s">
        <v>65</v>
      </c>
      <c r="B14" s="12" t="s">
        <v>66</v>
      </c>
      <c r="C14" s="33">
        <f>+'1T'!F14</f>
        <v>0</v>
      </c>
      <c r="D14" s="33">
        <f>+'2T'!F14</f>
        <v>0</v>
      </c>
      <c r="E14" s="33">
        <f t="shared" si="0"/>
        <v>0</v>
      </c>
    </row>
    <row r="15" spans="1:6" ht="15" customHeight="1" x14ac:dyDescent="0.25">
      <c r="A15" s="11" t="s">
        <v>67</v>
      </c>
      <c r="B15" s="12" t="s">
        <v>66</v>
      </c>
      <c r="C15" s="33">
        <f>+'1T'!F15</f>
        <v>65</v>
      </c>
      <c r="D15" s="33">
        <f>+'2T'!F15</f>
        <v>132</v>
      </c>
      <c r="E15" s="33">
        <f t="shared" si="0"/>
        <v>197</v>
      </c>
      <c r="F15" s="32"/>
    </row>
    <row r="16" spans="1:6" ht="15" customHeight="1" x14ac:dyDescent="0.25">
      <c r="A16" s="11" t="s">
        <v>68</v>
      </c>
      <c r="B16" s="12" t="s">
        <v>41</v>
      </c>
      <c r="C16" s="33">
        <f>+'1T'!F16</f>
        <v>25</v>
      </c>
      <c r="D16" s="33">
        <f>+'2T'!F16</f>
        <v>25</v>
      </c>
      <c r="E16" s="33">
        <f>D16</f>
        <v>25</v>
      </c>
      <c r="F16" s="22"/>
    </row>
    <row r="17" spans="1:6" x14ac:dyDescent="0.25">
      <c r="A17" s="11" t="s">
        <v>69</v>
      </c>
      <c r="B17" s="12" t="s">
        <v>21</v>
      </c>
      <c r="C17" s="33">
        <f>+'1T'!F17</f>
        <v>0</v>
      </c>
      <c r="D17" s="33">
        <f>+'2T'!F17</f>
        <v>0</v>
      </c>
      <c r="E17" s="33">
        <f t="shared" si="0"/>
        <v>0</v>
      </c>
    </row>
    <row r="18" spans="1:6" x14ac:dyDescent="0.25">
      <c r="A18" s="11"/>
      <c r="B18" s="12"/>
      <c r="C18" s="12"/>
      <c r="D18" s="12"/>
      <c r="E18" s="12"/>
    </row>
    <row r="19" spans="1:6" s="12" customFormat="1" x14ac:dyDescent="0.25">
      <c r="A19" s="11"/>
    </row>
    <row r="20" spans="1:6" s="12" customFormat="1" x14ac:dyDescent="0.25">
      <c r="A20" s="11"/>
    </row>
    <row r="21" spans="1:6" ht="15.75" thickBot="1" x14ac:dyDescent="0.3">
      <c r="A21" s="14" t="s">
        <v>13</v>
      </c>
      <c r="B21" s="15"/>
      <c r="C21" s="15"/>
      <c r="D21" s="15"/>
      <c r="E21" s="15"/>
      <c r="F21" s="44"/>
    </row>
    <row r="22" spans="1:6" ht="15.75" thickTop="1" x14ac:dyDescent="0.25">
      <c r="A22" s="41" t="s">
        <v>73</v>
      </c>
      <c r="B22" s="41"/>
      <c r="C22" s="41"/>
      <c r="D22" s="41"/>
      <c r="E22" s="41"/>
      <c r="F22" s="43"/>
    </row>
    <row r="25" spans="1:6" x14ac:dyDescent="0.25">
      <c r="A25" s="40" t="s">
        <v>20</v>
      </c>
      <c r="B25" s="40"/>
      <c r="C25" s="40"/>
      <c r="D25" s="40"/>
    </row>
    <row r="26" spans="1:6" x14ac:dyDescent="0.25">
      <c r="A26" s="38" t="s">
        <v>18</v>
      </c>
      <c r="B26" s="38"/>
      <c r="C26" s="38"/>
      <c r="D26" s="38"/>
    </row>
    <row r="27" spans="1:6" x14ac:dyDescent="0.25">
      <c r="A27" s="38" t="s">
        <v>10</v>
      </c>
      <c r="B27" s="38"/>
      <c r="C27" s="38"/>
      <c r="D27" s="38"/>
      <c r="E27" s="23"/>
    </row>
    <row r="29" spans="1:6" ht="15.75" thickBot="1" x14ac:dyDescent="0.3">
      <c r="A29" s="9" t="s">
        <v>53</v>
      </c>
      <c r="B29" s="10" t="s">
        <v>5</v>
      </c>
      <c r="C29" s="10" t="s">
        <v>47</v>
      </c>
      <c r="D29" s="10" t="s">
        <v>46</v>
      </c>
    </row>
    <row r="31" spans="1:6" x14ac:dyDescent="0.25">
      <c r="A31" s="17" t="s">
        <v>63</v>
      </c>
      <c r="B31" s="35">
        <f>+'1T'!E31</f>
        <v>0</v>
      </c>
      <c r="C31" s="35">
        <f>+'2T'!E31</f>
        <v>0</v>
      </c>
      <c r="D31" s="35">
        <f t="shared" ref="D31:D38" si="1">SUM(B31:C31)</f>
        <v>0</v>
      </c>
    </row>
    <row r="32" spans="1:6" x14ac:dyDescent="0.25">
      <c r="A32" s="17" t="s">
        <v>65</v>
      </c>
      <c r="B32" s="35">
        <f>+'1T'!E32</f>
        <v>0</v>
      </c>
      <c r="C32" s="35">
        <f>+'2T'!E32</f>
        <v>0</v>
      </c>
      <c r="D32" s="35">
        <f t="shared" si="1"/>
        <v>0</v>
      </c>
    </row>
    <row r="33" spans="1:5" x14ac:dyDescent="0.25">
      <c r="A33" s="17" t="s">
        <v>67</v>
      </c>
      <c r="B33" s="35">
        <f>+'1T'!E33</f>
        <v>2072065.5</v>
      </c>
      <c r="C33" s="35">
        <f>+'2T'!E33</f>
        <v>8951695</v>
      </c>
      <c r="D33" s="35">
        <f t="shared" si="1"/>
        <v>11023760.5</v>
      </c>
    </row>
    <row r="34" spans="1:5" x14ac:dyDescent="0.25">
      <c r="A34" s="17" t="s">
        <v>68</v>
      </c>
      <c r="B34" s="35">
        <f>+'1T'!E34</f>
        <v>25084267.978367347</v>
      </c>
      <c r="C34" s="35">
        <f>+'2T'!E34</f>
        <v>108165037.05</v>
      </c>
      <c r="D34" s="35">
        <f t="shared" si="1"/>
        <v>133249305.02836734</v>
      </c>
    </row>
    <row r="35" spans="1:5" x14ac:dyDescent="0.25">
      <c r="A35" s="17" t="s">
        <v>69</v>
      </c>
      <c r="B35" s="35">
        <f>+'1T'!E35</f>
        <v>0</v>
      </c>
      <c r="C35" s="35">
        <f>+'2T'!E35</f>
        <v>0</v>
      </c>
      <c r="D35" s="35">
        <f t="shared" si="1"/>
        <v>0</v>
      </c>
    </row>
    <row r="36" spans="1:5" x14ac:dyDescent="0.25">
      <c r="A36" s="12" t="s">
        <v>71</v>
      </c>
      <c r="B36" s="35">
        <f>+'1T'!E36</f>
        <v>56148597.450346932</v>
      </c>
      <c r="C36" s="35">
        <f>'2T'!E36</f>
        <v>189716910.15766132</v>
      </c>
      <c r="D36" s="35">
        <f t="shared" si="1"/>
        <v>245865507.60800827</v>
      </c>
    </row>
    <row r="37" spans="1:5" x14ac:dyDescent="0.25">
      <c r="A37" s="12" t="s">
        <v>74</v>
      </c>
      <c r="B37" s="35">
        <f>+'1T'!E37</f>
        <v>0</v>
      </c>
      <c r="C37" s="35">
        <f>'2T'!E37</f>
        <v>0</v>
      </c>
      <c r="D37" s="35">
        <f t="shared" si="1"/>
        <v>0</v>
      </c>
    </row>
    <row r="38" spans="1:5" ht="15.75" thickBot="1" x14ac:dyDescent="0.3">
      <c r="A38" s="14" t="s">
        <v>13</v>
      </c>
      <c r="B38" s="36">
        <f>SUM(B31:B37)</f>
        <v>83304930.928714275</v>
      </c>
      <c r="C38" s="36">
        <f t="shared" ref="C38:D38" si="2">SUM(C31:C37)</f>
        <v>306833642.20766133</v>
      </c>
      <c r="D38" s="36">
        <f t="shared" si="2"/>
        <v>390138573.13637561</v>
      </c>
    </row>
    <row r="39" spans="1:5" ht="15.75" thickTop="1" x14ac:dyDescent="0.25">
      <c r="A39" s="4" t="s">
        <v>56</v>
      </c>
    </row>
    <row r="42" spans="1:5" x14ac:dyDescent="0.25">
      <c r="A42" s="38" t="s">
        <v>19</v>
      </c>
      <c r="B42" s="38"/>
      <c r="C42" s="38"/>
      <c r="D42" s="38"/>
    </row>
    <row r="43" spans="1:5" x14ac:dyDescent="0.25">
      <c r="A43" s="38" t="s">
        <v>18</v>
      </c>
      <c r="B43" s="38"/>
      <c r="C43" s="38"/>
      <c r="D43" s="38"/>
    </row>
    <row r="44" spans="1:5" x14ac:dyDescent="0.25">
      <c r="A44" s="38" t="s">
        <v>10</v>
      </c>
      <c r="B44" s="38"/>
      <c r="C44" s="38"/>
      <c r="D44" s="38"/>
      <c r="E44" s="23"/>
    </row>
    <row r="46" spans="1:5" ht="15.75" thickBot="1" x14ac:dyDescent="0.3">
      <c r="A46" s="9" t="s">
        <v>9</v>
      </c>
      <c r="B46" s="10" t="s">
        <v>5</v>
      </c>
      <c r="C46" s="10" t="s">
        <v>47</v>
      </c>
      <c r="D46" s="10" t="s">
        <v>46</v>
      </c>
    </row>
    <row r="48" spans="1:5" x14ac:dyDescent="0.25">
      <c r="A48" s="12" t="s">
        <v>17</v>
      </c>
      <c r="B48" s="1">
        <f>+'1T'!E48</f>
        <v>1034135.3699999999</v>
      </c>
      <c r="C48" s="1">
        <f>+'2T'!E48</f>
        <v>0</v>
      </c>
      <c r="D48" s="1">
        <f>+SUM(B48:C48)</f>
        <v>1034135.3699999999</v>
      </c>
    </row>
    <row r="49" spans="1:5" x14ac:dyDescent="0.25">
      <c r="A49" s="12" t="s">
        <v>16</v>
      </c>
      <c r="B49" s="1">
        <f>+'1T'!E49</f>
        <v>79771372.303612247</v>
      </c>
      <c r="C49" s="1">
        <f>+'2T'!E49</f>
        <v>54621328.079999998</v>
      </c>
      <c r="D49" s="1">
        <f t="shared" ref="D49:D53" si="3">+SUM(B49:C49)</f>
        <v>134392700.38361225</v>
      </c>
    </row>
    <row r="50" spans="1:5" x14ac:dyDescent="0.25">
      <c r="A50" s="12" t="s">
        <v>15</v>
      </c>
      <c r="B50" s="1">
        <f>+'1T'!E50</f>
        <v>380647.127755102</v>
      </c>
      <c r="C50" s="1">
        <f>+'2T'!E50</f>
        <v>8327476.5800000001</v>
      </c>
      <c r="D50" s="1">
        <f t="shared" si="3"/>
        <v>8708123.7077551018</v>
      </c>
    </row>
    <row r="51" spans="1:5" x14ac:dyDescent="0.25">
      <c r="A51" s="12" t="s">
        <v>14</v>
      </c>
      <c r="B51" s="1">
        <f>+'1T'!E51</f>
        <v>2118776.1273469389</v>
      </c>
      <c r="C51" s="1">
        <f>+'2T'!E51</f>
        <v>97220327.310000002</v>
      </c>
      <c r="D51" s="1">
        <f t="shared" si="3"/>
        <v>99339103.437346935</v>
      </c>
    </row>
    <row r="52" spans="1:5" x14ac:dyDescent="0.25">
      <c r="A52" s="12" t="s">
        <v>54</v>
      </c>
      <c r="B52" s="1">
        <f>+'1T'!E52</f>
        <v>0</v>
      </c>
      <c r="C52" s="1">
        <f>+'2T'!E52</f>
        <v>146664510.23766133</v>
      </c>
      <c r="D52" s="1">
        <f t="shared" si="3"/>
        <v>146664510.23766133</v>
      </c>
    </row>
    <row r="53" spans="1:5" x14ac:dyDescent="0.25">
      <c r="A53" s="12" t="s">
        <v>77</v>
      </c>
      <c r="B53" s="1">
        <f>+'1T'!E53</f>
        <v>0</v>
      </c>
      <c r="C53" s="1">
        <f>+'2T'!E53</f>
        <v>0</v>
      </c>
      <c r="D53" s="1">
        <f t="shared" si="3"/>
        <v>0</v>
      </c>
    </row>
    <row r="54" spans="1:5" ht="15.75" thickBot="1" x14ac:dyDescent="0.3">
      <c r="A54" s="14" t="s">
        <v>13</v>
      </c>
      <c r="B54" s="15">
        <f>SUM(B48:B53)</f>
        <v>83304930.92871429</v>
      </c>
      <c r="C54" s="15">
        <f t="shared" ref="C54:D54" si="4">SUM(C48:C53)</f>
        <v>306833642.20766133</v>
      </c>
      <c r="D54" s="15">
        <f t="shared" si="4"/>
        <v>390138573.13637561</v>
      </c>
    </row>
    <row r="55" spans="1:5" ht="15.75" thickTop="1" x14ac:dyDescent="0.25">
      <c r="A55" s="4" t="s">
        <v>56</v>
      </c>
    </row>
    <row r="58" spans="1:5" x14ac:dyDescent="0.25">
      <c r="A58" s="38" t="s">
        <v>12</v>
      </c>
      <c r="B58" s="38"/>
      <c r="C58" s="38"/>
      <c r="D58" s="38"/>
    </row>
    <row r="59" spans="1:5" x14ac:dyDescent="0.25">
      <c r="A59" s="38" t="s">
        <v>11</v>
      </c>
      <c r="B59" s="38"/>
      <c r="C59" s="38"/>
      <c r="D59" s="38"/>
    </row>
    <row r="60" spans="1:5" x14ac:dyDescent="0.25">
      <c r="A60" s="38" t="s">
        <v>10</v>
      </c>
      <c r="B60" s="38"/>
      <c r="C60" s="38"/>
      <c r="D60" s="38"/>
      <c r="E60" s="23"/>
    </row>
    <row r="62" spans="1:5" ht="15.75" thickBot="1" x14ac:dyDescent="0.3">
      <c r="A62" s="9" t="s">
        <v>9</v>
      </c>
      <c r="B62" s="10" t="s">
        <v>5</v>
      </c>
      <c r="C62" s="10" t="s">
        <v>47</v>
      </c>
      <c r="D62" s="10" t="s">
        <v>46</v>
      </c>
    </row>
    <row r="64" spans="1:5" x14ac:dyDescent="0.25">
      <c r="A64" s="1" t="s">
        <v>4</v>
      </c>
      <c r="B64" s="1">
        <f>+'1T'!E64</f>
        <v>1148352471.7091837</v>
      </c>
      <c r="C64" s="1">
        <f>+'2T'!E64</f>
        <v>1736267098.6404696</v>
      </c>
      <c r="D64" s="1">
        <f>B64</f>
        <v>1148352471.7091837</v>
      </c>
    </row>
    <row r="65" spans="1:4" x14ac:dyDescent="0.25">
      <c r="A65" s="1" t="s">
        <v>3</v>
      </c>
      <c r="B65" s="1">
        <f>+'1T'!E65</f>
        <v>671219557.86000001</v>
      </c>
      <c r="C65" s="1">
        <f>+'2T'!E65</f>
        <v>969497088.69000006</v>
      </c>
      <c r="D65" s="1">
        <f>SUM(B65:C65)</f>
        <v>1640716646.5500002</v>
      </c>
    </row>
    <row r="66" spans="1:4" x14ac:dyDescent="0.25">
      <c r="A66" s="1" t="s">
        <v>2</v>
      </c>
      <c r="B66" s="1">
        <f>+'1T'!E66</f>
        <v>1819572029.5691838</v>
      </c>
      <c r="C66" s="1">
        <f>+'2T'!E66</f>
        <v>2705764187.3304696</v>
      </c>
      <c r="D66" s="1">
        <f>D65+D64</f>
        <v>2789069118.2591839</v>
      </c>
    </row>
    <row r="67" spans="1:4" x14ac:dyDescent="0.25">
      <c r="A67" s="1" t="s">
        <v>1</v>
      </c>
      <c r="B67" s="1">
        <f>+'1T'!E67</f>
        <v>83304930.928714275</v>
      </c>
      <c r="C67" s="1">
        <f>+'2T'!E67</f>
        <v>306833642.20766133</v>
      </c>
      <c r="D67" s="1">
        <f>SUM(B67:C67)</f>
        <v>390138573.13637561</v>
      </c>
    </row>
    <row r="68" spans="1:4" x14ac:dyDescent="0.25">
      <c r="A68" s="1" t="s">
        <v>0</v>
      </c>
      <c r="B68" s="1">
        <f>+'1T'!E68</f>
        <v>1736267098.6404696</v>
      </c>
      <c r="C68" s="1">
        <f>+'2T'!E68</f>
        <v>2398930545.1228085</v>
      </c>
      <c r="D68" s="1">
        <f>D66-D67</f>
        <v>2398930545.1228085</v>
      </c>
    </row>
    <row r="69" spans="1:4" ht="15.75" thickBot="1" x14ac:dyDescent="0.3">
      <c r="A69" s="15"/>
      <c r="B69" s="15"/>
      <c r="C69" s="15"/>
      <c r="D69" s="15"/>
    </row>
    <row r="70" spans="1:4" ht="15.75" thickTop="1" x14ac:dyDescent="0.25">
      <c r="A70" s="4" t="s">
        <v>56</v>
      </c>
    </row>
    <row r="71" spans="1:4" x14ac:dyDescent="0.25">
      <c r="A71" s="1"/>
    </row>
    <row r="73" spans="1:4" x14ac:dyDescent="0.25">
      <c r="A73" s="12" t="s">
        <v>72</v>
      </c>
    </row>
  </sheetData>
  <mergeCells count="13">
    <mergeCell ref="A58:D58"/>
    <mergeCell ref="A59:D59"/>
    <mergeCell ref="A60:D60"/>
    <mergeCell ref="A1:E1"/>
    <mergeCell ref="A8:E8"/>
    <mergeCell ref="A9:E9"/>
    <mergeCell ref="A25:D25"/>
    <mergeCell ref="A26:D26"/>
    <mergeCell ref="A27:D27"/>
    <mergeCell ref="A42:D42"/>
    <mergeCell ref="A43:D43"/>
    <mergeCell ref="A44:D44"/>
    <mergeCell ref="A22:F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52" zoomScale="80" zoomScaleNormal="80" workbookViewId="0">
      <selection activeCell="A72" sqref="A72"/>
    </sheetView>
  </sheetViews>
  <sheetFormatPr baseColWidth="10" defaultColWidth="11.5703125" defaultRowHeight="15" x14ac:dyDescent="0.25"/>
  <cols>
    <col min="1" max="1" width="51.140625" style="12" customWidth="1"/>
    <col min="2" max="2" width="15.28515625" style="1" customWidth="1"/>
    <col min="3" max="3" width="15.28515625" style="1" bestFit="1" customWidth="1"/>
    <col min="4" max="4" width="15.85546875" style="1" customWidth="1"/>
    <col min="5" max="5" width="16.85546875" style="1" bestFit="1" customWidth="1"/>
    <col min="6" max="6" width="15.28515625" style="1" bestFit="1" customWidth="1"/>
    <col min="7" max="16384" width="11.5703125" style="1"/>
  </cols>
  <sheetData>
    <row r="1" spans="1:7" ht="15" customHeight="1" x14ac:dyDescent="0.25">
      <c r="A1" s="38" t="s">
        <v>31</v>
      </c>
      <c r="B1" s="38"/>
      <c r="C1" s="38"/>
      <c r="D1" s="38"/>
      <c r="E1" s="38"/>
      <c r="F1" s="38"/>
    </row>
    <row r="2" spans="1:7" s="4" customFormat="1" ht="15" customHeight="1" x14ac:dyDescent="0.25">
      <c r="A2" s="2" t="s">
        <v>30</v>
      </c>
      <c r="B2" s="3" t="s">
        <v>29</v>
      </c>
      <c r="D2" s="5"/>
    </row>
    <row r="3" spans="1:7" s="4" customFormat="1" ht="15" customHeight="1" x14ac:dyDescent="0.25">
      <c r="A3" s="2" t="s">
        <v>28</v>
      </c>
      <c r="B3" s="3" t="s">
        <v>26</v>
      </c>
    </row>
    <row r="4" spans="1:7" s="4" customFormat="1" ht="15" customHeight="1" x14ac:dyDescent="0.25">
      <c r="A4" s="2" t="s">
        <v>27</v>
      </c>
      <c r="B4" s="3" t="s">
        <v>26</v>
      </c>
      <c r="C4" s="6"/>
      <c r="D4" s="6"/>
    </row>
    <row r="5" spans="1:7" s="4" customFormat="1" ht="15" customHeight="1" x14ac:dyDescent="0.25">
      <c r="A5" s="2" t="s">
        <v>25</v>
      </c>
      <c r="B5" s="21" t="s">
        <v>62</v>
      </c>
    </row>
    <row r="6" spans="1:7" s="4" customFormat="1" ht="15" customHeight="1" x14ac:dyDescent="0.25">
      <c r="A6" s="2"/>
      <c r="B6" s="8"/>
    </row>
    <row r="8" spans="1:7" ht="15" customHeight="1" x14ac:dyDescent="0.25">
      <c r="A8" s="39" t="s">
        <v>24</v>
      </c>
      <c r="B8" s="39"/>
      <c r="C8" s="39"/>
      <c r="D8" s="39"/>
      <c r="E8" s="39"/>
      <c r="F8" s="39"/>
    </row>
    <row r="9" spans="1:7" ht="15" customHeight="1" x14ac:dyDescent="0.25">
      <c r="A9" s="39" t="s">
        <v>23</v>
      </c>
      <c r="B9" s="39"/>
      <c r="C9" s="39"/>
      <c r="D9" s="39"/>
      <c r="E9" s="39"/>
      <c r="F9" s="39"/>
    </row>
    <row r="11" spans="1:7" ht="15" customHeight="1" thickBot="1" x14ac:dyDescent="0.3">
      <c r="A11" s="9" t="s">
        <v>53</v>
      </c>
      <c r="B11" s="10" t="s">
        <v>22</v>
      </c>
      <c r="C11" s="10" t="s">
        <v>5</v>
      </c>
      <c r="D11" s="10" t="s">
        <v>47</v>
      </c>
      <c r="E11" s="10" t="s">
        <v>49</v>
      </c>
      <c r="F11" s="10" t="s">
        <v>48</v>
      </c>
    </row>
    <row r="13" spans="1:7" ht="15" customHeight="1" x14ac:dyDescent="0.25">
      <c r="A13" s="11" t="s">
        <v>63</v>
      </c>
      <c r="B13" s="12" t="s">
        <v>64</v>
      </c>
      <c r="C13" s="33">
        <f>+'1T'!F13</f>
        <v>0</v>
      </c>
      <c r="D13" s="33">
        <f>+'2T'!F13</f>
        <v>0</v>
      </c>
      <c r="E13" s="33">
        <f>+'3T'!F13</f>
        <v>0</v>
      </c>
      <c r="F13" s="33">
        <f t="shared" ref="F13:F19" si="0">SUM(C13:E13)</f>
        <v>0</v>
      </c>
    </row>
    <row r="14" spans="1:7" s="12" customFormat="1" ht="15" customHeight="1" x14ac:dyDescent="0.25">
      <c r="A14" s="11" t="s">
        <v>65</v>
      </c>
      <c r="B14" s="12" t="s">
        <v>66</v>
      </c>
      <c r="C14" s="33">
        <f>+'1T'!F14</f>
        <v>0</v>
      </c>
      <c r="D14" s="33">
        <f>+'2T'!F14</f>
        <v>0</v>
      </c>
      <c r="E14" s="33">
        <f>+'3T'!F14</f>
        <v>20</v>
      </c>
      <c r="F14" s="33">
        <f t="shared" si="0"/>
        <v>20</v>
      </c>
      <c r="G14" s="24"/>
    </row>
    <row r="15" spans="1:7" ht="15" customHeight="1" x14ac:dyDescent="0.25">
      <c r="A15" s="11" t="s">
        <v>67</v>
      </c>
      <c r="B15" s="12" t="s">
        <v>66</v>
      </c>
      <c r="C15" s="33">
        <f>+'1T'!F15</f>
        <v>65</v>
      </c>
      <c r="D15" s="33">
        <f>+'2T'!F15</f>
        <v>132</v>
      </c>
      <c r="E15" s="33">
        <f>+'3T'!F15</f>
        <v>70</v>
      </c>
      <c r="F15" s="33">
        <f t="shared" si="0"/>
        <v>267</v>
      </c>
    </row>
    <row r="16" spans="1:7" ht="15" customHeight="1" x14ac:dyDescent="0.25">
      <c r="A16" s="11" t="s">
        <v>68</v>
      </c>
      <c r="B16" s="12" t="s">
        <v>41</v>
      </c>
      <c r="C16" s="33">
        <f>+'1T'!F16</f>
        <v>25</v>
      </c>
      <c r="D16" s="33">
        <f>+'2T'!F16</f>
        <v>25</v>
      </c>
      <c r="E16" s="33">
        <f>+'3T'!F16</f>
        <v>25</v>
      </c>
      <c r="F16" s="33">
        <f>E16</f>
        <v>25</v>
      </c>
      <c r="G16" s="22"/>
    </row>
    <row r="17" spans="1:6" x14ac:dyDescent="0.25">
      <c r="A17" s="11" t="s">
        <v>69</v>
      </c>
      <c r="B17" s="12" t="s">
        <v>21</v>
      </c>
      <c r="C17" s="33">
        <f>+'1T'!F17</f>
        <v>0</v>
      </c>
      <c r="D17" s="33">
        <f>+'2T'!F17</f>
        <v>0</v>
      </c>
      <c r="E17" s="33">
        <f>+'3T'!F17</f>
        <v>0</v>
      </c>
      <c r="F17" s="33">
        <f t="shared" si="0"/>
        <v>0</v>
      </c>
    </row>
    <row r="18" spans="1:6" x14ac:dyDescent="0.25">
      <c r="A18" s="11"/>
      <c r="B18" s="12"/>
      <c r="C18" s="12"/>
      <c r="D18" s="12"/>
      <c r="E18" s="12"/>
      <c r="F18" s="12"/>
    </row>
    <row r="19" spans="1:6" s="12" customFormat="1" x14ac:dyDescent="0.25">
      <c r="A19" s="11"/>
    </row>
    <row r="20" spans="1:6" s="12" customFormat="1" x14ac:dyDescent="0.25">
      <c r="A20" s="11"/>
    </row>
    <row r="21" spans="1:6" ht="15.75" thickBot="1" x14ac:dyDescent="0.3">
      <c r="A21" s="14" t="s">
        <v>13</v>
      </c>
      <c r="B21" s="15"/>
      <c r="C21" s="15"/>
      <c r="D21" s="15"/>
      <c r="E21" s="15"/>
      <c r="F21" s="15"/>
    </row>
    <row r="22" spans="1:6" ht="15.75" thickTop="1" x14ac:dyDescent="0.25">
      <c r="A22" s="41" t="s">
        <v>73</v>
      </c>
      <c r="B22" s="41"/>
      <c r="C22" s="41"/>
      <c r="D22" s="41"/>
      <c r="E22" s="41"/>
      <c r="F22" s="41"/>
    </row>
    <row r="25" spans="1:6" x14ac:dyDescent="0.25">
      <c r="A25" s="40" t="s">
        <v>20</v>
      </c>
      <c r="B25" s="40"/>
      <c r="C25" s="40"/>
      <c r="D25" s="40"/>
      <c r="E25" s="40"/>
    </row>
    <row r="26" spans="1:6" x14ac:dyDescent="0.25">
      <c r="A26" s="38" t="s">
        <v>18</v>
      </c>
      <c r="B26" s="38"/>
      <c r="C26" s="38"/>
      <c r="D26" s="38"/>
      <c r="E26" s="38"/>
    </row>
    <row r="27" spans="1:6" x14ac:dyDescent="0.25">
      <c r="A27" s="38" t="s">
        <v>10</v>
      </c>
      <c r="B27" s="38"/>
      <c r="C27" s="38"/>
      <c r="D27" s="38"/>
      <c r="E27" s="38"/>
    </row>
    <row r="29" spans="1:6" ht="15.75" thickBot="1" x14ac:dyDescent="0.3">
      <c r="A29" s="9" t="s">
        <v>53</v>
      </c>
      <c r="B29" s="10" t="s">
        <v>5</v>
      </c>
      <c r="C29" s="10" t="s">
        <v>47</v>
      </c>
      <c r="D29" s="10" t="s">
        <v>49</v>
      </c>
      <c r="E29" s="10" t="s">
        <v>48</v>
      </c>
    </row>
    <row r="31" spans="1:6" x14ac:dyDescent="0.25">
      <c r="A31" s="17" t="s">
        <v>63</v>
      </c>
      <c r="B31" s="35">
        <f>'1T'!E31</f>
        <v>0</v>
      </c>
      <c r="C31" s="35">
        <f>+'2T'!E31</f>
        <v>0</v>
      </c>
      <c r="D31" s="35">
        <f>+'3T'!E31</f>
        <v>37717569.999999985</v>
      </c>
      <c r="E31" s="35">
        <f>SUM(B31:D31)</f>
        <v>37717569.999999985</v>
      </c>
    </row>
    <row r="32" spans="1:6" x14ac:dyDescent="0.25">
      <c r="A32" s="17" t="s">
        <v>65</v>
      </c>
      <c r="B32" s="35">
        <f>'1T'!E32</f>
        <v>0</v>
      </c>
      <c r="C32" s="35">
        <f>+'2T'!E32</f>
        <v>0</v>
      </c>
      <c r="D32" s="35">
        <f>+'3T'!E32</f>
        <v>242000000</v>
      </c>
      <c r="E32" s="35">
        <f>SUM(B32:D32)</f>
        <v>242000000</v>
      </c>
    </row>
    <row r="33" spans="1:6" x14ac:dyDescent="0.25">
      <c r="A33" s="17" t="s">
        <v>67</v>
      </c>
      <c r="B33" s="35">
        <f>'1T'!E33</f>
        <v>2072065.5</v>
      </c>
      <c r="C33" s="35">
        <f>+'2T'!E33</f>
        <v>8951695</v>
      </c>
      <c r="D33" s="35">
        <f>+'3T'!E33</f>
        <v>0</v>
      </c>
      <c r="E33" s="35">
        <f>SUM(B33:D33)</f>
        <v>11023760.5</v>
      </c>
    </row>
    <row r="34" spans="1:6" x14ac:dyDescent="0.25">
      <c r="A34" s="17" t="s">
        <v>68</v>
      </c>
      <c r="B34" s="35">
        <f>'1T'!E34</f>
        <v>25084267.978367347</v>
      </c>
      <c r="C34" s="35">
        <f>+'2T'!E34</f>
        <v>108165037.05</v>
      </c>
      <c r="D34" s="35">
        <f>+'3T'!E34</f>
        <v>131313135.03</v>
      </c>
      <c r="E34" s="35">
        <f>SUM(B34:D34)</f>
        <v>264562440.05836734</v>
      </c>
    </row>
    <row r="35" spans="1:6" x14ac:dyDescent="0.25">
      <c r="A35" s="17" t="s">
        <v>69</v>
      </c>
      <c r="B35" s="35">
        <f>'1T'!E35</f>
        <v>0</v>
      </c>
      <c r="C35" s="35">
        <f>+'2T'!E35</f>
        <v>0</v>
      </c>
      <c r="D35" s="35">
        <f>+'3T'!E35</f>
        <v>528039357.95999998</v>
      </c>
      <c r="E35" s="35">
        <f>SUM(B35:D35)</f>
        <v>528039357.95999998</v>
      </c>
    </row>
    <row r="36" spans="1:6" x14ac:dyDescent="0.25">
      <c r="A36" s="12" t="s">
        <v>71</v>
      </c>
      <c r="B36" s="35">
        <f>'1T'!E36</f>
        <v>56148597.450346932</v>
      </c>
      <c r="C36" s="35">
        <f>+'2T'!E36</f>
        <v>189716910.15766132</v>
      </c>
      <c r="D36" s="35">
        <f>+'3T'!E36</f>
        <v>132238890.42</v>
      </c>
      <c r="E36" s="35">
        <f t="shared" ref="E36:E37" si="1">SUM(B36:D36)</f>
        <v>378104398.02800828</v>
      </c>
    </row>
    <row r="37" spans="1:6" x14ac:dyDescent="0.25">
      <c r="A37" s="12" t="s">
        <v>74</v>
      </c>
      <c r="B37" s="35">
        <f>'1T'!E37</f>
        <v>0</v>
      </c>
      <c r="C37" s="35">
        <f>+'2T'!E37</f>
        <v>0</v>
      </c>
      <c r="D37" s="35">
        <f>+'3T'!E37</f>
        <v>114816779.36</v>
      </c>
      <c r="E37" s="35">
        <f t="shared" si="1"/>
        <v>114816779.36</v>
      </c>
    </row>
    <row r="38" spans="1:6" ht="15.75" thickBot="1" x14ac:dyDescent="0.3">
      <c r="A38" s="14" t="s">
        <v>13</v>
      </c>
      <c r="B38" s="36">
        <f>SUM(B31:B37)</f>
        <v>83304930.928714275</v>
      </c>
      <c r="C38" s="36">
        <f t="shared" ref="C38:E38" si="2">SUM(C31:C37)</f>
        <v>306833642.20766133</v>
      </c>
      <c r="D38" s="36">
        <f t="shared" si="2"/>
        <v>1186125732.77</v>
      </c>
      <c r="E38" s="36">
        <f t="shared" si="2"/>
        <v>1576264305.9063754</v>
      </c>
      <c r="F38" s="28"/>
    </row>
    <row r="39" spans="1:6" ht="15.75" thickTop="1" x14ac:dyDescent="0.25">
      <c r="A39" s="16" t="s">
        <v>52</v>
      </c>
    </row>
    <row r="42" spans="1:6" x14ac:dyDescent="0.25">
      <c r="A42" s="38" t="s">
        <v>19</v>
      </c>
      <c r="B42" s="38"/>
      <c r="C42" s="38"/>
      <c r="D42" s="38"/>
      <c r="E42" s="38"/>
    </row>
    <row r="43" spans="1:6" x14ac:dyDescent="0.25">
      <c r="A43" s="38" t="s">
        <v>18</v>
      </c>
      <c r="B43" s="38"/>
      <c r="C43" s="38"/>
      <c r="D43" s="38"/>
      <c r="E43" s="38"/>
    </row>
    <row r="44" spans="1:6" x14ac:dyDescent="0.25">
      <c r="A44" s="38" t="s">
        <v>10</v>
      </c>
      <c r="B44" s="38"/>
      <c r="C44" s="38"/>
      <c r="D44" s="38"/>
      <c r="E44" s="38"/>
    </row>
    <row r="46" spans="1:6" ht="15.75" thickBot="1" x14ac:dyDescent="0.3">
      <c r="A46" s="9" t="s">
        <v>9</v>
      </c>
      <c r="B46" s="10" t="s">
        <v>5</v>
      </c>
      <c r="C46" s="10" t="s">
        <v>47</v>
      </c>
      <c r="D46" s="10" t="s">
        <v>49</v>
      </c>
      <c r="E46" s="10" t="s">
        <v>48</v>
      </c>
    </row>
    <row r="48" spans="1:6" x14ac:dyDescent="0.25">
      <c r="A48" s="12" t="s">
        <v>17</v>
      </c>
      <c r="B48" s="35">
        <f>+'1T'!E48</f>
        <v>1034135.3699999999</v>
      </c>
      <c r="C48" s="35">
        <f>+'2T'!E48</f>
        <v>0</v>
      </c>
      <c r="D48" s="35">
        <f>+'3T'!E48</f>
        <v>0</v>
      </c>
      <c r="E48" s="35">
        <f>+SUM(B48:D48)</f>
        <v>1034135.3699999999</v>
      </c>
    </row>
    <row r="49" spans="1:5" x14ac:dyDescent="0.25">
      <c r="A49" s="12" t="s">
        <v>16</v>
      </c>
      <c r="B49" s="35">
        <f>+'1T'!E49</f>
        <v>79771372.303612247</v>
      </c>
      <c r="C49" s="35">
        <f>+'2T'!E49</f>
        <v>54621328.079999998</v>
      </c>
      <c r="D49" s="35">
        <f>+'3T'!E49</f>
        <v>323638608.06</v>
      </c>
      <c r="E49" s="35">
        <f t="shared" ref="E49:E53" si="3">+SUM(B49:D49)</f>
        <v>458031308.44361222</v>
      </c>
    </row>
    <row r="50" spans="1:5" x14ac:dyDescent="0.25">
      <c r="A50" s="12" t="s">
        <v>15</v>
      </c>
      <c r="B50" s="35">
        <f>+'1T'!E50</f>
        <v>380647.127755102</v>
      </c>
      <c r="C50" s="35">
        <f>+'2T'!E50</f>
        <v>8327476.5800000001</v>
      </c>
      <c r="D50" s="35">
        <f>+'3T'!E50</f>
        <v>29269781.490000002</v>
      </c>
      <c r="E50" s="35">
        <f t="shared" si="3"/>
        <v>37977905.197755106</v>
      </c>
    </row>
    <row r="51" spans="1:5" x14ac:dyDescent="0.25">
      <c r="A51" s="12" t="s">
        <v>14</v>
      </c>
      <c r="B51" s="35">
        <f>+'1T'!E51</f>
        <v>2118776.1273469389</v>
      </c>
      <c r="C51" s="35">
        <f>+'2T'!E51</f>
        <v>97220327.310000002</v>
      </c>
      <c r="D51" s="35">
        <f>+'3T'!E51</f>
        <v>63177985.260000005</v>
      </c>
      <c r="E51" s="35">
        <f t="shared" si="3"/>
        <v>162517088.69734693</v>
      </c>
    </row>
    <row r="52" spans="1:5" x14ac:dyDescent="0.25">
      <c r="A52" s="12" t="s">
        <v>54</v>
      </c>
      <c r="B52" s="35">
        <f>+'1T'!E52</f>
        <v>0</v>
      </c>
      <c r="C52" s="35">
        <f>+'2T'!E52</f>
        <v>146664510.23766133</v>
      </c>
      <c r="D52" s="35">
        <f>+'3T'!E52</f>
        <v>770039357.96000004</v>
      </c>
      <c r="E52" s="35">
        <f t="shared" si="3"/>
        <v>916703868.1976614</v>
      </c>
    </row>
    <row r="53" spans="1:5" x14ac:dyDescent="0.25">
      <c r="A53" s="12" t="s">
        <v>77</v>
      </c>
      <c r="B53" s="35">
        <f>+'1T'!E53</f>
        <v>0</v>
      </c>
      <c r="C53" s="35">
        <f>+'2T'!E53</f>
        <v>0</v>
      </c>
      <c r="D53" s="35">
        <f>+'3T'!E53</f>
        <v>0</v>
      </c>
      <c r="E53" s="35">
        <f t="shared" si="3"/>
        <v>0</v>
      </c>
    </row>
    <row r="54" spans="1:5" ht="15.75" thickBot="1" x14ac:dyDescent="0.3">
      <c r="A54" s="14" t="s">
        <v>13</v>
      </c>
      <c r="B54" s="36">
        <f>SUM(B48:B53)</f>
        <v>83304930.92871429</v>
      </c>
      <c r="C54" s="36">
        <f t="shared" ref="C54:E54" si="4">SUM(C48:C53)</f>
        <v>306833642.20766133</v>
      </c>
      <c r="D54" s="36">
        <f t="shared" si="4"/>
        <v>1186125732.77</v>
      </c>
      <c r="E54" s="36">
        <f t="shared" si="4"/>
        <v>1576264305.9063756</v>
      </c>
    </row>
    <row r="55" spans="1:5" ht="15.75" thickTop="1" x14ac:dyDescent="0.25">
      <c r="A55" s="16" t="s">
        <v>52</v>
      </c>
    </row>
    <row r="58" spans="1:5" x14ac:dyDescent="0.25">
      <c r="A58" s="38" t="s">
        <v>12</v>
      </c>
      <c r="B58" s="38"/>
      <c r="C58" s="38"/>
      <c r="D58" s="38"/>
      <c r="E58" s="38"/>
    </row>
    <row r="59" spans="1:5" x14ac:dyDescent="0.25">
      <c r="A59" s="38" t="s">
        <v>11</v>
      </c>
      <c r="B59" s="38"/>
      <c r="C59" s="38"/>
      <c r="D59" s="38"/>
      <c r="E59" s="38"/>
    </row>
    <row r="60" spans="1:5" x14ac:dyDescent="0.25">
      <c r="A60" s="38" t="s">
        <v>10</v>
      </c>
      <c r="B60" s="38"/>
      <c r="C60" s="38"/>
      <c r="D60" s="38"/>
      <c r="E60" s="38"/>
    </row>
    <row r="62" spans="1:5" ht="15.75" thickBot="1" x14ac:dyDescent="0.3">
      <c r="A62" s="9" t="s">
        <v>9</v>
      </c>
      <c r="B62" s="10" t="s">
        <v>5</v>
      </c>
      <c r="C62" s="10" t="s">
        <v>47</v>
      </c>
      <c r="D62" s="10" t="s">
        <v>49</v>
      </c>
      <c r="E62" s="10" t="s">
        <v>48</v>
      </c>
    </row>
    <row r="64" spans="1:5" x14ac:dyDescent="0.25">
      <c r="A64" s="1" t="s">
        <v>4</v>
      </c>
      <c r="B64" s="35">
        <f>+'1T'!E64</f>
        <v>1148352471.7091837</v>
      </c>
      <c r="C64" s="35">
        <f>+'2T'!E64</f>
        <v>1736267098.6404696</v>
      </c>
      <c r="D64" s="35">
        <f>+'3T'!E64</f>
        <v>2398930545.1228085</v>
      </c>
      <c r="E64" s="35">
        <f>B64</f>
        <v>1148352471.7091837</v>
      </c>
    </row>
    <row r="65" spans="1:5" x14ac:dyDescent="0.25">
      <c r="A65" s="1" t="s">
        <v>3</v>
      </c>
      <c r="B65" s="35">
        <f>+'1T'!E65</f>
        <v>671219557.86000001</v>
      </c>
      <c r="C65" s="35">
        <f>+'2T'!E65</f>
        <v>969497088.69000006</v>
      </c>
      <c r="D65" s="35">
        <f>+'3T'!E65</f>
        <v>894588455.96000004</v>
      </c>
      <c r="E65" s="35">
        <f>SUM(B65:D65)</f>
        <v>2535305102.5100002</v>
      </c>
    </row>
    <row r="66" spans="1:5" x14ac:dyDescent="0.25">
      <c r="A66" s="1" t="s">
        <v>2</v>
      </c>
      <c r="B66" s="35">
        <f>+'1T'!E66</f>
        <v>1819572029.5691838</v>
      </c>
      <c r="C66" s="35">
        <f>+'2T'!E66</f>
        <v>2705764187.3304696</v>
      </c>
      <c r="D66" s="35">
        <f>+'3T'!E66</f>
        <v>3293519001.0828085</v>
      </c>
      <c r="E66" s="35">
        <f>E65+E64</f>
        <v>3683657574.2191839</v>
      </c>
    </row>
    <row r="67" spans="1:5" x14ac:dyDescent="0.25">
      <c r="A67" s="1" t="s">
        <v>1</v>
      </c>
      <c r="B67" s="35">
        <f>+'1T'!E67</f>
        <v>83304930.928714275</v>
      </c>
      <c r="C67" s="35">
        <f>+'2T'!E67</f>
        <v>306833642.20766133</v>
      </c>
      <c r="D67" s="35">
        <f>+'3T'!E67</f>
        <v>1186125732.77</v>
      </c>
      <c r="E67" s="35">
        <f>SUM(B67:D67)</f>
        <v>1576264305.9063756</v>
      </c>
    </row>
    <row r="68" spans="1:5" x14ac:dyDescent="0.25">
      <c r="A68" s="1" t="s">
        <v>0</v>
      </c>
      <c r="B68" s="35">
        <f>+'1T'!E68</f>
        <v>1736267098.6404696</v>
      </c>
      <c r="C68" s="35">
        <f>+'2T'!E68</f>
        <v>2398930545.1228085</v>
      </c>
      <c r="D68" s="35">
        <f>+'3T'!E68</f>
        <v>2107393268.3128085</v>
      </c>
      <c r="E68" s="35">
        <f>E66-E67</f>
        <v>2107393268.3128083</v>
      </c>
    </row>
    <row r="69" spans="1:5" ht="15.75" thickBot="1" x14ac:dyDescent="0.3">
      <c r="A69" s="15"/>
      <c r="B69" s="15"/>
      <c r="C69" s="15"/>
      <c r="D69" s="15"/>
      <c r="E69" s="15"/>
    </row>
    <row r="70" spans="1:5" ht="15.75" thickTop="1" x14ac:dyDescent="0.25">
      <c r="A70" s="4" t="s">
        <v>56</v>
      </c>
    </row>
    <row r="71" spans="1:5" x14ac:dyDescent="0.25">
      <c r="A71" s="1"/>
    </row>
    <row r="72" spans="1:5" x14ac:dyDescent="0.25">
      <c r="A72" s="12" t="s">
        <v>72</v>
      </c>
    </row>
  </sheetData>
  <mergeCells count="13">
    <mergeCell ref="A58:E58"/>
    <mergeCell ref="A59:E59"/>
    <mergeCell ref="A60:E60"/>
    <mergeCell ref="A1:F1"/>
    <mergeCell ref="A8:F8"/>
    <mergeCell ref="A9:F9"/>
    <mergeCell ref="A25:E25"/>
    <mergeCell ref="A26:E26"/>
    <mergeCell ref="A27:E27"/>
    <mergeCell ref="A42:E42"/>
    <mergeCell ref="A43:E43"/>
    <mergeCell ref="A44:E44"/>
    <mergeCell ref="A22:F2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="80" zoomScaleNormal="80" workbookViewId="0">
      <selection activeCell="F15" sqref="F15"/>
    </sheetView>
  </sheetViews>
  <sheetFormatPr baseColWidth="10" defaultColWidth="11.5703125" defaultRowHeight="15" x14ac:dyDescent="0.25"/>
  <cols>
    <col min="1" max="1" width="51.140625" style="12" customWidth="1"/>
    <col min="2" max="2" width="15.28515625" style="1" customWidth="1"/>
    <col min="3" max="3" width="15.28515625" style="1" bestFit="1" customWidth="1"/>
    <col min="4" max="4" width="15.85546875" style="1" customWidth="1"/>
    <col min="5" max="5" width="15.28515625" style="1" bestFit="1" customWidth="1"/>
    <col min="6" max="6" width="16.85546875" style="1" bestFit="1" customWidth="1"/>
    <col min="7" max="7" width="13.140625" style="1" bestFit="1" customWidth="1"/>
    <col min="8" max="16384" width="11.5703125" style="1"/>
  </cols>
  <sheetData>
    <row r="1" spans="1:8" ht="15" customHeight="1" x14ac:dyDescent="0.25">
      <c r="A1" s="38" t="s">
        <v>31</v>
      </c>
      <c r="B1" s="38"/>
      <c r="C1" s="38"/>
      <c r="D1" s="38"/>
      <c r="E1" s="38"/>
      <c r="F1" s="38"/>
      <c r="G1" s="38"/>
    </row>
    <row r="2" spans="1:8" ht="15" customHeight="1" x14ac:dyDescent="0.25">
      <c r="A2" s="2" t="s">
        <v>30</v>
      </c>
      <c r="B2" s="3" t="s">
        <v>29</v>
      </c>
      <c r="C2" s="4"/>
      <c r="D2" s="25"/>
    </row>
    <row r="3" spans="1:8" ht="15" customHeight="1" x14ac:dyDescent="0.25">
      <c r="A3" s="2" t="s">
        <v>28</v>
      </c>
      <c r="B3" s="3" t="s">
        <v>26</v>
      </c>
      <c r="C3" s="4"/>
    </row>
    <row r="4" spans="1:8" ht="15" customHeight="1" x14ac:dyDescent="0.25">
      <c r="A4" s="2" t="s">
        <v>27</v>
      </c>
      <c r="B4" s="3" t="s">
        <v>26</v>
      </c>
      <c r="C4" s="6"/>
      <c r="D4" s="26"/>
    </row>
    <row r="5" spans="1:8" ht="15" customHeight="1" x14ac:dyDescent="0.25">
      <c r="A5" s="2" t="s">
        <v>25</v>
      </c>
      <c r="B5" s="27">
        <v>2015</v>
      </c>
      <c r="C5" s="4"/>
    </row>
    <row r="6" spans="1:8" ht="15" customHeight="1" x14ac:dyDescent="0.25">
      <c r="A6" s="13"/>
      <c r="B6" s="22"/>
    </row>
    <row r="8" spans="1:8" ht="15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8" ht="15" customHeight="1" x14ac:dyDescent="0.25">
      <c r="A9" s="39" t="s">
        <v>23</v>
      </c>
      <c r="B9" s="39"/>
      <c r="C9" s="39"/>
      <c r="D9" s="39"/>
      <c r="E9" s="39"/>
      <c r="F9" s="39"/>
      <c r="G9" s="39"/>
    </row>
    <row r="11" spans="1:8" ht="15" customHeight="1" thickBot="1" x14ac:dyDescent="0.3">
      <c r="A11" s="9" t="s">
        <v>53</v>
      </c>
      <c r="B11" s="10" t="s">
        <v>22</v>
      </c>
      <c r="C11" s="10" t="s">
        <v>5</v>
      </c>
      <c r="D11" s="10" t="s">
        <v>47</v>
      </c>
      <c r="E11" s="10" t="s">
        <v>49</v>
      </c>
      <c r="F11" s="10" t="s">
        <v>51</v>
      </c>
      <c r="G11" s="10" t="s">
        <v>50</v>
      </c>
    </row>
    <row r="13" spans="1:8" ht="15" customHeight="1" x14ac:dyDescent="0.25">
      <c r="A13" s="11" t="s">
        <v>63</v>
      </c>
      <c r="B13" s="12" t="s">
        <v>64</v>
      </c>
      <c r="C13" s="33">
        <f>+'1T'!F13</f>
        <v>0</v>
      </c>
      <c r="D13" s="33">
        <f>+'2T'!F13</f>
        <v>0</v>
      </c>
      <c r="E13" s="33">
        <f>+'3T'!F13</f>
        <v>0</v>
      </c>
      <c r="F13" s="33">
        <f>+'4T'!F13</f>
        <v>15</v>
      </c>
      <c r="G13" s="33">
        <f t="shared" ref="G13:G19" si="0">SUM(C13:F13)</f>
        <v>15</v>
      </c>
    </row>
    <row r="14" spans="1:8" s="12" customFormat="1" ht="15" customHeight="1" x14ac:dyDescent="0.25">
      <c r="A14" s="11" t="s">
        <v>65</v>
      </c>
      <c r="B14" s="12" t="s">
        <v>66</v>
      </c>
      <c r="C14" s="33">
        <f>+'1T'!F14</f>
        <v>0</v>
      </c>
      <c r="D14" s="33">
        <f>+'2T'!F14</f>
        <v>0</v>
      </c>
      <c r="E14" s="33">
        <f>+'3T'!F14</f>
        <v>20</v>
      </c>
      <c r="F14" s="33">
        <f>+'4T'!F14</f>
        <v>47</v>
      </c>
      <c r="G14" s="33">
        <f t="shared" si="0"/>
        <v>67</v>
      </c>
      <c r="H14" s="24"/>
    </row>
    <row r="15" spans="1:8" ht="15" customHeight="1" x14ac:dyDescent="0.25">
      <c r="A15" s="11" t="s">
        <v>67</v>
      </c>
      <c r="B15" s="12" t="s">
        <v>66</v>
      </c>
      <c r="C15" s="33">
        <f>+'1T'!F15</f>
        <v>65</v>
      </c>
      <c r="D15" s="33">
        <f>+'2T'!F15</f>
        <v>132</v>
      </c>
      <c r="E15" s="33">
        <f>+'3T'!F15</f>
        <v>70</v>
      </c>
      <c r="F15" s="33">
        <f>+'4T'!F15</f>
        <v>70</v>
      </c>
      <c r="G15" s="33">
        <f t="shared" si="0"/>
        <v>337</v>
      </c>
    </row>
    <row r="16" spans="1:8" ht="15" customHeight="1" x14ac:dyDescent="0.25">
      <c r="A16" s="11" t="s">
        <v>68</v>
      </c>
      <c r="B16" s="12" t="s">
        <v>41</v>
      </c>
      <c r="C16" s="33">
        <f>+'1T'!F16</f>
        <v>25</v>
      </c>
      <c r="D16" s="33">
        <f>+'2T'!F16</f>
        <v>25</v>
      </c>
      <c r="E16" s="33">
        <f>+'3T'!F16</f>
        <v>25</v>
      </c>
      <c r="F16" s="33">
        <f>+'4T'!F16</f>
        <v>25</v>
      </c>
      <c r="G16" s="33">
        <f>F16</f>
        <v>25</v>
      </c>
      <c r="H16" s="22"/>
    </row>
    <row r="17" spans="1:7" x14ac:dyDescent="0.25">
      <c r="A17" s="11" t="s">
        <v>69</v>
      </c>
      <c r="B17" s="12" t="s">
        <v>21</v>
      </c>
      <c r="C17" s="33">
        <f>+'1T'!F17</f>
        <v>0</v>
      </c>
      <c r="D17" s="33">
        <f>+'2T'!F17</f>
        <v>0</v>
      </c>
      <c r="E17" s="33">
        <f>+'3T'!F17</f>
        <v>0</v>
      </c>
      <c r="F17" s="33">
        <f>+'4T'!F17</f>
        <v>0</v>
      </c>
      <c r="G17" s="33">
        <f t="shared" si="0"/>
        <v>0</v>
      </c>
    </row>
    <row r="18" spans="1:7" x14ac:dyDescent="0.25">
      <c r="A18" s="20"/>
      <c r="B18" s="12"/>
      <c r="C18" s="33"/>
      <c r="D18" s="33"/>
      <c r="E18" s="33"/>
      <c r="F18" s="33"/>
      <c r="G18" s="33"/>
    </row>
    <row r="19" spans="1:7" s="12" customFormat="1" x14ac:dyDescent="0.25">
      <c r="A19" s="20"/>
      <c r="C19" s="33"/>
      <c r="D19" s="33"/>
      <c r="E19" s="33"/>
      <c r="F19" s="33"/>
      <c r="G19" s="33"/>
    </row>
    <row r="20" spans="1:7" s="12" customFormat="1" x14ac:dyDescent="0.25">
      <c r="A20" s="20"/>
      <c r="C20" s="33"/>
      <c r="D20" s="33"/>
      <c r="E20" s="33"/>
      <c r="F20" s="33"/>
      <c r="G20" s="33"/>
    </row>
    <row r="21" spans="1:7" ht="15.75" thickBot="1" x14ac:dyDescent="0.3">
      <c r="A21" s="14" t="s">
        <v>13</v>
      </c>
      <c r="B21" s="15"/>
      <c r="C21" s="36"/>
      <c r="D21" s="36"/>
      <c r="E21" s="36"/>
      <c r="F21" s="36"/>
      <c r="G21" s="36"/>
    </row>
    <row r="22" spans="1:7" ht="15.75" thickTop="1" x14ac:dyDescent="0.25">
      <c r="A22" s="41" t="s">
        <v>73</v>
      </c>
      <c r="B22" s="41"/>
      <c r="C22" s="41"/>
      <c r="D22" s="41"/>
      <c r="E22" s="41"/>
      <c r="F22" s="41"/>
    </row>
    <row r="25" spans="1:7" x14ac:dyDescent="0.25">
      <c r="A25" s="40" t="s">
        <v>20</v>
      </c>
      <c r="B25" s="40"/>
      <c r="C25" s="40"/>
      <c r="D25" s="40"/>
      <c r="E25" s="40"/>
      <c r="F25" s="40"/>
    </row>
    <row r="26" spans="1:7" x14ac:dyDescent="0.25">
      <c r="A26" s="38" t="s">
        <v>18</v>
      </c>
      <c r="B26" s="38"/>
      <c r="C26" s="38"/>
      <c r="D26" s="38"/>
      <c r="E26" s="38"/>
      <c r="F26" s="38"/>
    </row>
    <row r="27" spans="1:7" x14ac:dyDescent="0.25">
      <c r="A27" s="38" t="s">
        <v>10</v>
      </c>
      <c r="B27" s="38"/>
      <c r="C27" s="38"/>
      <c r="D27" s="38"/>
      <c r="E27" s="38"/>
      <c r="F27" s="38"/>
    </row>
    <row r="29" spans="1:7" ht="15.75" thickBot="1" x14ac:dyDescent="0.3">
      <c r="A29" s="9" t="s">
        <v>53</v>
      </c>
      <c r="B29" s="10" t="s">
        <v>5</v>
      </c>
      <c r="C29" s="10" t="s">
        <v>47</v>
      </c>
      <c r="D29" s="10" t="s">
        <v>49</v>
      </c>
      <c r="E29" s="10" t="s">
        <v>42</v>
      </c>
      <c r="F29" s="10" t="s">
        <v>50</v>
      </c>
    </row>
    <row r="31" spans="1:7" x14ac:dyDescent="0.25">
      <c r="A31" s="17" t="s">
        <v>63</v>
      </c>
      <c r="B31" s="35">
        <f>'1T'!E31</f>
        <v>0</v>
      </c>
      <c r="C31" s="35">
        <f>+'2T'!E31</f>
        <v>0</v>
      </c>
      <c r="D31" s="35">
        <f>+'3T'!E31</f>
        <v>37717569.999999985</v>
      </c>
      <c r="E31" s="35">
        <f>+'4T'!E31</f>
        <v>0</v>
      </c>
      <c r="F31" s="35">
        <f>SUM(B31:E31)</f>
        <v>37717569.999999985</v>
      </c>
    </row>
    <row r="32" spans="1:7" x14ac:dyDescent="0.25">
      <c r="A32" s="17" t="s">
        <v>65</v>
      </c>
      <c r="B32" s="35">
        <f>'1T'!E32</f>
        <v>0</v>
      </c>
      <c r="C32" s="35">
        <f>+'2T'!E32</f>
        <v>0</v>
      </c>
      <c r="D32" s="35">
        <f>+'3T'!E32</f>
        <v>242000000</v>
      </c>
      <c r="E32" s="35">
        <f>+'4T'!E32</f>
        <v>72000000</v>
      </c>
      <c r="F32" s="35">
        <f>SUM(B32:E32)</f>
        <v>314000000</v>
      </c>
    </row>
    <row r="33" spans="1:6" x14ac:dyDescent="0.25">
      <c r="A33" s="17" t="s">
        <v>67</v>
      </c>
      <c r="B33" s="35">
        <f>'1T'!E33</f>
        <v>2072065.5</v>
      </c>
      <c r="C33" s="35">
        <f>+'2T'!E33</f>
        <v>8951695</v>
      </c>
      <c r="D33" s="35">
        <f>+'3T'!E33</f>
        <v>0</v>
      </c>
      <c r="E33" s="35">
        <f>+'4T'!E33</f>
        <v>158520799.65000001</v>
      </c>
      <c r="F33" s="35">
        <f>SUM(B33:E33)</f>
        <v>169544560.15000001</v>
      </c>
    </row>
    <row r="34" spans="1:6" x14ac:dyDescent="0.25">
      <c r="A34" s="17" t="s">
        <v>68</v>
      </c>
      <c r="B34" s="35">
        <f>'1T'!E34</f>
        <v>25084267.978367347</v>
      </c>
      <c r="C34" s="35">
        <f>+'2T'!E34</f>
        <v>108165037.05</v>
      </c>
      <c r="D34" s="35">
        <f>+'3T'!E34</f>
        <v>131313135.03</v>
      </c>
      <c r="E34" s="35">
        <f>+'4T'!E34</f>
        <v>692379266.99000001</v>
      </c>
      <c r="F34" s="35">
        <f>SUM(B34:E34)</f>
        <v>956941707.04836738</v>
      </c>
    </row>
    <row r="35" spans="1:6" x14ac:dyDescent="0.25">
      <c r="A35" s="17" t="s">
        <v>69</v>
      </c>
      <c r="B35" s="35">
        <f>'1T'!E35</f>
        <v>0</v>
      </c>
      <c r="C35" s="35">
        <f>+'2T'!E35</f>
        <v>0</v>
      </c>
      <c r="D35" s="35">
        <f>+'3T'!E35</f>
        <v>528039357.95999998</v>
      </c>
      <c r="E35" s="35">
        <f>+'4T'!E35</f>
        <v>0</v>
      </c>
      <c r="F35" s="35">
        <f>SUM(B35:E35)</f>
        <v>528039357.95999998</v>
      </c>
    </row>
    <row r="36" spans="1:6" x14ac:dyDescent="0.25">
      <c r="A36" s="12" t="s">
        <v>71</v>
      </c>
      <c r="B36" s="35">
        <f>'1T'!E36</f>
        <v>56148597.450346932</v>
      </c>
      <c r="C36" s="35">
        <f>+'2T'!E36</f>
        <v>189716910.15766132</v>
      </c>
      <c r="D36" s="35">
        <f>+'3T'!E36</f>
        <v>132238890.42</v>
      </c>
      <c r="E36" s="35">
        <f>+'4T'!E36</f>
        <v>187184706.45999998</v>
      </c>
      <c r="F36" s="35">
        <f t="shared" ref="F36:F37" si="1">SUM(B36:E36)</f>
        <v>565289104.48800826</v>
      </c>
    </row>
    <row r="37" spans="1:6" x14ac:dyDescent="0.25">
      <c r="A37" s="12" t="s">
        <v>74</v>
      </c>
      <c r="B37" s="35">
        <f>'1T'!E37</f>
        <v>0</v>
      </c>
      <c r="C37" s="35">
        <f>+'2T'!E37</f>
        <v>0</v>
      </c>
      <c r="D37" s="35">
        <f>+'3T'!E37</f>
        <v>114816779.36</v>
      </c>
      <c r="E37" s="35">
        <f>+'4T'!E37</f>
        <v>261900905.59</v>
      </c>
      <c r="F37" s="35">
        <f t="shared" si="1"/>
        <v>376717684.94999999</v>
      </c>
    </row>
    <row r="38" spans="1:6" ht="15.75" thickBot="1" x14ac:dyDescent="0.3">
      <c r="A38" s="14" t="s">
        <v>13</v>
      </c>
      <c r="B38" s="36">
        <f>SUM(B31:B37)</f>
        <v>83304930.928714275</v>
      </c>
      <c r="C38" s="36">
        <f t="shared" ref="C38:E38" si="2">SUM(C31:C37)</f>
        <v>306833642.20766133</v>
      </c>
      <c r="D38" s="36">
        <f t="shared" si="2"/>
        <v>1186125732.77</v>
      </c>
      <c r="E38" s="36">
        <f t="shared" si="2"/>
        <v>1371985678.6899998</v>
      </c>
      <c r="F38" s="37">
        <f>SUM(B38:E38)</f>
        <v>2948249984.5963755</v>
      </c>
    </row>
    <row r="39" spans="1:6" ht="15.75" thickTop="1" x14ac:dyDescent="0.25">
      <c r="A39" s="16" t="s">
        <v>52</v>
      </c>
    </row>
    <row r="42" spans="1:6" x14ac:dyDescent="0.25">
      <c r="A42" s="38" t="s">
        <v>19</v>
      </c>
      <c r="B42" s="38"/>
      <c r="C42" s="38"/>
      <c r="D42" s="38"/>
      <c r="E42" s="38"/>
      <c r="F42" s="38"/>
    </row>
    <row r="43" spans="1:6" x14ac:dyDescent="0.25">
      <c r="A43" s="38" t="s">
        <v>18</v>
      </c>
      <c r="B43" s="38"/>
      <c r="C43" s="38"/>
      <c r="D43" s="38"/>
      <c r="E43" s="38"/>
      <c r="F43" s="38"/>
    </row>
    <row r="44" spans="1:6" x14ac:dyDescent="0.25">
      <c r="A44" s="38" t="s">
        <v>10</v>
      </c>
      <c r="B44" s="38"/>
      <c r="C44" s="38"/>
      <c r="D44" s="38"/>
      <c r="E44" s="38"/>
      <c r="F44" s="38"/>
    </row>
    <row r="46" spans="1:6" ht="15.75" thickBot="1" x14ac:dyDescent="0.3">
      <c r="A46" s="9" t="s">
        <v>9</v>
      </c>
      <c r="B46" s="10" t="s">
        <v>5</v>
      </c>
      <c r="C46" s="10" t="s">
        <v>47</v>
      </c>
      <c r="D46" s="10" t="s">
        <v>49</v>
      </c>
      <c r="E46" s="10" t="s">
        <v>42</v>
      </c>
      <c r="F46" s="10" t="s">
        <v>50</v>
      </c>
    </row>
    <row r="48" spans="1:6" x14ac:dyDescent="0.25">
      <c r="A48" s="12" t="s">
        <v>17</v>
      </c>
      <c r="B48" s="35">
        <f>+'1T'!E48</f>
        <v>1034135.3699999999</v>
      </c>
      <c r="C48" s="35">
        <f>+'2T'!E48</f>
        <v>0</v>
      </c>
      <c r="D48" s="35">
        <f>+'3T'!E48</f>
        <v>0</v>
      </c>
      <c r="E48" s="35">
        <f>+'4T'!E48</f>
        <v>0</v>
      </c>
      <c r="F48" s="35">
        <f>+SUM(B48:E48)</f>
        <v>1034135.3699999999</v>
      </c>
    </row>
    <row r="49" spans="1:7" x14ac:dyDescent="0.25">
      <c r="A49" s="12" t="s">
        <v>16</v>
      </c>
      <c r="B49" s="35">
        <f>+'1T'!E49</f>
        <v>79771372.303612247</v>
      </c>
      <c r="C49" s="35">
        <f>+'2T'!E49</f>
        <v>54621328.079999998</v>
      </c>
      <c r="D49" s="35">
        <f>+'3T'!E49</f>
        <v>323638608.06</v>
      </c>
      <c r="E49" s="35">
        <f>+'4T'!E49</f>
        <v>378855816.51999998</v>
      </c>
      <c r="F49" s="35">
        <f t="shared" ref="F49:F53" si="3">+SUM(B49:E49)</f>
        <v>836887124.9636122</v>
      </c>
    </row>
    <row r="50" spans="1:7" x14ac:dyDescent="0.25">
      <c r="A50" s="12" t="s">
        <v>15</v>
      </c>
      <c r="B50" s="35">
        <f>+'1T'!E50</f>
        <v>380647.127755102</v>
      </c>
      <c r="C50" s="35">
        <f>+'2T'!E50</f>
        <v>8327476.5800000001</v>
      </c>
      <c r="D50" s="35">
        <f>+'3T'!E50</f>
        <v>29269781.490000002</v>
      </c>
      <c r="E50" s="35">
        <f>+'4T'!E50</f>
        <v>56726548.990000002</v>
      </c>
      <c r="F50" s="35">
        <f t="shared" si="3"/>
        <v>94704454.187755108</v>
      </c>
    </row>
    <row r="51" spans="1:7" x14ac:dyDescent="0.25">
      <c r="A51" s="12" t="s">
        <v>14</v>
      </c>
      <c r="B51" s="35">
        <f>+'1T'!E51</f>
        <v>2118776.1273469389</v>
      </c>
      <c r="C51" s="35">
        <f>+'2T'!E51</f>
        <v>97220327.310000002</v>
      </c>
      <c r="D51" s="35">
        <f>+'3T'!E51</f>
        <v>63177985.260000005</v>
      </c>
      <c r="E51" s="35">
        <f>+'4T'!E51</f>
        <v>137952082.59</v>
      </c>
      <c r="F51" s="35">
        <f t="shared" si="3"/>
        <v>300469171.28734696</v>
      </c>
    </row>
    <row r="52" spans="1:7" x14ac:dyDescent="0.25">
      <c r="A52" s="12" t="s">
        <v>54</v>
      </c>
      <c r="B52" s="35">
        <f>+'1T'!E52</f>
        <v>0</v>
      </c>
      <c r="C52" s="35">
        <f>+'2T'!E52</f>
        <v>146664510.23766133</v>
      </c>
      <c r="D52" s="35">
        <f>+'3T'!E52</f>
        <v>770039357.96000004</v>
      </c>
      <c r="E52" s="35">
        <f>+'4T'!E52</f>
        <v>282325000</v>
      </c>
      <c r="F52" s="35">
        <f t="shared" si="3"/>
        <v>1199028868.1976614</v>
      </c>
    </row>
    <row r="53" spans="1:7" x14ac:dyDescent="0.25">
      <c r="A53" s="12" t="s">
        <v>77</v>
      </c>
      <c r="B53" s="35">
        <f>+'1T'!E53</f>
        <v>0</v>
      </c>
      <c r="C53" s="35">
        <f>+'2T'!E53</f>
        <v>0</v>
      </c>
      <c r="D53" s="35">
        <f>+'3T'!E53</f>
        <v>0</v>
      </c>
      <c r="E53" s="35">
        <f>+'4T'!E53</f>
        <v>516126230.58999997</v>
      </c>
      <c r="F53" s="35">
        <f t="shared" si="3"/>
        <v>516126230.58999997</v>
      </c>
    </row>
    <row r="54" spans="1:7" ht="15.75" thickBot="1" x14ac:dyDescent="0.3">
      <c r="A54" s="14" t="s">
        <v>13</v>
      </c>
      <c r="B54" s="36">
        <f t="shared" ref="B54:D54" si="4">SUM(B48:B53)</f>
        <v>83304930.92871429</v>
      </c>
      <c r="C54" s="36">
        <f t="shared" si="4"/>
        <v>306833642.20766133</v>
      </c>
      <c r="D54" s="36">
        <f t="shared" si="4"/>
        <v>1186125732.77</v>
      </c>
      <c r="E54" s="36">
        <f>SUM(E48:E53)</f>
        <v>1371985678.6900001</v>
      </c>
      <c r="F54" s="42">
        <f>SUM(B54:E54)</f>
        <v>2948249984.5963755</v>
      </c>
      <c r="G54" s="28"/>
    </row>
    <row r="55" spans="1:7" ht="15.75" thickTop="1" x14ac:dyDescent="0.25">
      <c r="A55" s="16" t="s">
        <v>52</v>
      </c>
    </row>
    <row r="58" spans="1:7" x14ac:dyDescent="0.25">
      <c r="A58" s="38" t="s">
        <v>12</v>
      </c>
      <c r="B58" s="38"/>
      <c r="C58" s="38"/>
      <c r="D58" s="38"/>
      <c r="E58" s="38"/>
      <c r="F58" s="38"/>
    </row>
    <row r="59" spans="1:7" x14ac:dyDescent="0.25">
      <c r="A59" s="38" t="s">
        <v>11</v>
      </c>
      <c r="B59" s="38"/>
      <c r="C59" s="38"/>
      <c r="D59" s="38"/>
      <c r="E59" s="38"/>
      <c r="F59" s="38"/>
    </row>
    <row r="60" spans="1:7" x14ac:dyDescent="0.25">
      <c r="A60" s="38" t="s">
        <v>10</v>
      </c>
      <c r="B60" s="38"/>
      <c r="C60" s="38"/>
      <c r="D60" s="38"/>
      <c r="E60" s="38"/>
      <c r="F60" s="38"/>
    </row>
    <row r="62" spans="1:7" ht="15.75" thickBot="1" x14ac:dyDescent="0.3">
      <c r="A62" s="9" t="s">
        <v>9</v>
      </c>
      <c r="B62" s="10" t="s">
        <v>5</v>
      </c>
      <c r="C62" s="10" t="s">
        <v>47</v>
      </c>
      <c r="D62" s="10" t="s">
        <v>49</v>
      </c>
      <c r="E62" s="10" t="s">
        <v>42</v>
      </c>
      <c r="F62" s="10" t="s">
        <v>50</v>
      </c>
    </row>
    <row r="64" spans="1:7" x14ac:dyDescent="0.25">
      <c r="A64" s="1" t="s">
        <v>4</v>
      </c>
      <c r="B64" s="35">
        <f>'1T'!E64</f>
        <v>1148352471.7091837</v>
      </c>
      <c r="C64" s="35">
        <f>'2T'!E64</f>
        <v>1736267098.6404696</v>
      </c>
      <c r="D64" s="35">
        <f>+'3T'!E64</f>
        <v>2398930545.1228085</v>
      </c>
      <c r="E64" s="35">
        <f>+'4T'!E64</f>
        <v>2107393268.3128085</v>
      </c>
      <c r="F64" s="35">
        <f>B64</f>
        <v>1148352471.7091837</v>
      </c>
    </row>
    <row r="65" spans="1:6" x14ac:dyDescent="0.25">
      <c r="A65" s="1" t="s">
        <v>3</v>
      </c>
      <c r="B65" s="35">
        <f>'1T'!E65</f>
        <v>671219557.86000001</v>
      </c>
      <c r="C65" s="35">
        <f>'2T'!E65</f>
        <v>969497088.69000006</v>
      </c>
      <c r="D65" s="35">
        <f>+'3T'!E65</f>
        <v>894588455.96000004</v>
      </c>
      <c r="E65" s="35">
        <f>+'4T'!E65</f>
        <v>1019744018.3599999</v>
      </c>
      <c r="F65" s="35">
        <f>SUM(B65:E65)</f>
        <v>3555049120.8699999</v>
      </c>
    </row>
    <row r="66" spans="1:6" x14ac:dyDescent="0.25">
      <c r="A66" s="1" t="s">
        <v>2</v>
      </c>
      <c r="B66" s="35">
        <f>'1T'!E66</f>
        <v>1819572029.5691838</v>
      </c>
      <c r="C66" s="35">
        <f>'2T'!E66</f>
        <v>2705764187.3304696</v>
      </c>
      <c r="D66" s="35">
        <f>+'3T'!E66</f>
        <v>3293519001.0828085</v>
      </c>
      <c r="E66" s="35">
        <f>+'4T'!E66</f>
        <v>3127137286.6728086</v>
      </c>
      <c r="F66" s="35">
        <f>F65+F64</f>
        <v>4703401592.5791836</v>
      </c>
    </row>
    <row r="67" spans="1:6" x14ac:dyDescent="0.25">
      <c r="A67" s="1" t="s">
        <v>1</v>
      </c>
      <c r="B67" s="35">
        <f>'1T'!E67</f>
        <v>83304930.928714275</v>
      </c>
      <c r="C67" s="35">
        <f>'2T'!E67</f>
        <v>306833642.20766133</v>
      </c>
      <c r="D67" s="35">
        <f>+'3T'!E67</f>
        <v>1186125732.77</v>
      </c>
      <c r="E67" s="35">
        <f>+'4T'!E67</f>
        <v>1371985678.6900001</v>
      </c>
      <c r="F67" s="33">
        <f>SUM(B67:E67)</f>
        <v>2948249984.5963755</v>
      </c>
    </row>
    <row r="68" spans="1:6" x14ac:dyDescent="0.25">
      <c r="A68" s="1" t="s">
        <v>0</v>
      </c>
      <c r="B68" s="35">
        <f>'1T'!E68</f>
        <v>1736267098.6404696</v>
      </c>
      <c r="C68" s="35">
        <f>'2T'!E68</f>
        <v>2398930545.1228085</v>
      </c>
      <c r="D68" s="35">
        <f>+'3T'!E68</f>
        <v>2107393268.3128085</v>
      </c>
      <c r="E68" s="35">
        <f>+'4T'!E68</f>
        <v>1755151607.9828086</v>
      </c>
      <c r="F68" s="35">
        <f>F66-F67</f>
        <v>1755151607.9828081</v>
      </c>
    </row>
    <row r="69" spans="1:6" ht="15.75" thickBot="1" x14ac:dyDescent="0.3">
      <c r="A69" s="15"/>
      <c r="B69" s="36"/>
      <c r="C69" s="36"/>
      <c r="D69" s="36"/>
      <c r="E69" s="36"/>
      <c r="F69" s="36"/>
    </row>
    <row r="70" spans="1:6" ht="15.75" thickTop="1" x14ac:dyDescent="0.25">
      <c r="A70" s="4" t="s">
        <v>56</v>
      </c>
    </row>
    <row r="71" spans="1:6" x14ac:dyDescent="0.25">
      <c r="A71" s="1"/>
    </row>
    <row r="73" spans="1:6" x14ac:dyDescent="0.25">
      <c r="A73" s="12" t="s">
        <v>72</v>
      </c>
    </row>
  </sheetData>
  <mergeCells count="13">
    <mergeCell ref="A58:F58"/>
    <mergeCell ref="A59:F59"/>
    <mergeCell ref="A60:F60"/>
    <mergeCell ref="A1:G1"/>
    <mergeCell ref="A8:G8"/>
    <mergeCell ref="A9:G9"/>
    <mergeCell ref="A25:F25"/>
    <mergeCell ref="A26:F26"/>
    <mergeCell ref="A27:F27"/>
    <mergeCell ref="A42:F42"/>
    <mergeCell ref="A43:F43"/>
    <mergeCell ref="A44:F44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Delgado</dc:creator>
  <cp:lastModifiedBy>Horacio Rodriguez</cp:lastModifiedBy>
  <cp:lastPrinted>2013-03-15T21:09:57Z</cp:lastPrinted>
  <dcterms:created xsi:type="dcterms:W3CDTF">2012-10-29T22:42:13Z</dcterms:created>
  <dcterms:modified xsi:type="dcterms:W3CDTF">2016-05-06T20:11:09Z</dcterms:modified>
</cp:coreProperties>
</file>