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0" windowWidth="12690" windowHeight="11760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Semestral" sheetId="5" r:id="rId5"/>
    <sheet name="III T acumulado" sheetId="6" r:id="rId6"/>
    <sheet name="Anual" sheetId="7" r:id="rId7"/>
  </sheets>
  <externalReferences>
    <externalReference r:id="rId10"/>
  </externalReferences>
  <definedNames>
    <definedName name="_xlnm.Print_Area" localSheetId="0">'I Trimestre'!$A$1:$O$103</definedName>
  </definedNames>
  <calcPr fullCalcOnLoad="1"/>
</workbook>
</file>

<file path=xl/comments2.xml><?xml version="1.0" encoding="utf-8"?>
<comments xmlns="http://schemas.openxmlformats.org/spreadsheetml/2006/main">
  <authors>
    <author>Catherine</author>
  </authors>
  <commentList>
    <comment ref="C44" authorId="0">
      <text>
        <r>
          <rPr>
            <b/>
            <sz val="9"/>
            <rFont val="Tahoma"/>
            <family val="2"/>
          </rPr>
          <t>Catherine:</t>
        </r>
        <r>
          <rPr>
            <sz val="9"/>
            <rFont val="Tahoma"/>
            <family val="2"/>
          </rPr>
          <t xml:space="preserve">
Corresponde a la devolución de superávit del FODESAF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16" authorId="0">
      <text>
        <r>
          <rPr>
            <b/>
            <sz val="9"/>
            <rFont val="Tahoma"/>
            <family val="2"/>
          </rPr>
          <t>Catherine:</t>
        </r>
        <r>
          <rPr>
            <sz val="9"/>
            <rFont val="Tahoma"/>
            <family val="2"/>
          </rPr>
          <t xml:space="preserve">
No está disponible el detalle mensual, por dificultad para obtener la información por parte de Pronamype</t>
        </r>
      </text>
    </comment>
    <comment ref="B90" authorId="0">
      <text>
        <r>
          <rPr>
            <b/>
            <sz val="9"/>
            <rFont val="Tahoma"/>
            <family val="2"/>
          </rPr>
          <t>Catherine:</t>
        </r>
        <r>
          <rPr>
            <sz val="9"/>
            <rFont val="Tahoma"/>
            <family val="2"/>
          </rPr>
          <t xml:space="preserve">
este rubro sale de la siguiente manera:
"del monto de recuperaciones que fueron ¢68,000,000,00 se rebaja el monto de ¢441,000,00 que corresponde al ingreso por el desembolso que se le giro a Fudecosur por ¢10,550,000, siendo lo correcto en ¢10,050,000, o sea el ingreso en recuperación fueron por ¢67,559,000."</t>
        </r>
      </text>
    </comment>
  </commentList>
</comments>
</file>

<file path=xl/sharedStrings.xml><?xml version="1.0" encoding="utf-8"?>
<sst xmlns="http://schemas.openxmlformats.org/spreadsheetml/2006/main" count="777" uniqueCount="105">
  <si>
    <t>FODESAF</t>
  </si>
  <si>
    <t>Cuadro 1</t>
  </si>
  <si>
    <t>Reporte de beneficiarios efectivos financiados por el Fondo de Desarrollo Social y Asignaciones Familiares</t>
  </si>
  <si>
    <t xml:space="preserve">Programa: </t>
  </si>
  <si>
    <t>Programa Nacional de Apoyo a Micro y Pequeña Empresa (Pronamype)</t>
  </si>
  <si>
    <t>Institución:</t>
  </si>
  <si>
    <t>Ministerio de Trabajo y Seguridad Social (MTSS)</t>
  </si>
  <si>
    <t>Unidad Ejecutora:</t>
  </si>
  <si>
    <t>PRONAMYPE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</si>
  <si>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</si>
  <si>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</si>
  <si>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</si>
  <si>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</si>
  <si>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</si>
  <si>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</si>
  <si>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</si>
  <si>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</si>
  <si>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</si>
  <si>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</si>
  <si>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</si>
  <si>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</si>
  <si>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</si>
  <si>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</si>
  <si>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</si>
  <si>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1. Créditos a microempresarios</t>
  </si>
  <si>
    <t>De transferencia</t>
  </si>
  <si>
    <t>Personas</t>
  </si>
  <si>
    <t>De Fideicomiso</t>
  </si>
  <si>
    <t>2. Capacitación a microempresarios</t>
  </si>
  <si>
    <t>Actividades</t>
  </si>
  <si>
    <t>3. Asistencia técnica a microempresarios</t>
  </si>
  <si>
    <t>Total</t>
  </si>
  <si>
    <t>Cuadro 2</t>
  </si>
  <si>
    <t>Reporte de gastos efectivos financiados por el Fondo de Desarrollo Social y Asignaciones Familiares</t>
  </si>
  <si>
    <t>De la transferencia FODESAF</t>
  </si>
  <si>
    <t>4. Gastos generales</t>
  </si>
  <si>
    <t>Del Fideicomiso</t>
  </si>
  <si>
    <t>Cuadro 3</t>
  </si>
  <si>
    <t>Rubro por objeto de gasto</t>
  </si>
  <si>
    <t>1. Cuenta 1.04.04 Servicios en ciencias económicas y sociales</t>
  </si>
  <si>
    <t xml:space="preserve">2. </t>
  </si>
  <si>
    <t xml:space="preserve">3. </t>
  </si>
  <si>
    <t xml:space="preserve">4. </t>
  </si>
  <si>
    <t xml:space="preserve">5. </t>
  </si>
  <si>
    <t>1.  Cuenta 4.01.07 Préstamos al sector privado</t>
  </si>
  <si>
    <t>I Trimestre</t>
  </si>
  <si>
    <t>II Trimestre</t>
  </si>
  <si>
    <t>III Trimestre</t>
  </si>
  <si>
    <t>IV Trimestre</t>
  </si>
  <si>
    <t>Anual</t>
  </si>
  <si>
    <t>Acumulado</t>
  </si>
  <si>
    <t>I Semestre</t>
  </si>
  <si>
    <t>Cuadro 4</t>
  </si>
  <si>
    <t>Reporte de ingresos efectivos girados por el Fondo de Desarrollo Social y Asignaciones Familiares</t>
  </si>
  <si>
    <t>IV trimestre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</si>
  <si>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</si>
  <si>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</si>
  <si>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</si>
  <si>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</si>
  <si>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</si>
  <si>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Acumualdo</t>
  </si>
  <si>
    <t>2.  Cuenta 4.01.07 Préstamos al sector privado</t>
  </si>
  <si>
    <t>Transferencia</t>
  </si>
  <si>
    <t>Fideicomiso</t>
  </si>
  <si>
    <t>Nota: Los beneficiarios de cada mes son las personas distintas que ingresan al programa, por esta razón se suman en el total del trimestre.</t>
  </si>
  <si>
    <t>Unidad: Colones</t>
  </si>
  <si>
    <t>Período:</t>
  </si>
  <si>
    <t>Primer Trimestre 2013</t>
  </si>
  <si>
    <t>Fuente: Pronamype, Informe Primer Trimestre 2013</t>
  </si>
  <si>
    <t>Segundo Trimestre 2013</t>
  </si>
  <si>
    <t>Fuente: Pronamype, Informe Segundo Trimestre 2013</t>
  </si>
  <si>
    <t>Tercer Trimestre 2013</t>
  </si>
  <si>
    <t>Cuarto Trimestre 2013</t>
  </si>
  <si>
    <t>Fuente: Pronamype, Informe Cuarto Trimestre 2013</t>
  </si>
  <si>
    <t>Fuente: Pronamype, Informe Tercer Trimestre 2013</t>
  </si>
  <si>
    <t>Fuente: Pronamype, Informes Trimestrales 2013</t>
  </si>
  <si>
    <t>Primer Semestre 2013</t>
  </si>
  <si>
    <t>Tercer Trimestre Acumulado 2013</t>
  </si>
  <si>
    <t>Notas:</t>
  </si>
  <si>
    <t>Nuevas personas en capacitación</t>
  </si>
  <si>
    <t>Personas con capacitación finalizada</t>
  </si>
  <si>
    <t>Nota:</t>
  </si>
  <si>
    <t>a- Pese a que no se reporta un No. De Beneficiarios en el primer cuatrimestre, dado que todas las capacitaciones</t>
  </si>
  <si>
    <t xml:space="preserve"> iniciadas a principio de año, están a la fecha en proceso, sí se realizó una erogación  por el monto señalado. </t>
  </si>
  <si>
    <t xml:space="preserve">Esto monto corresponde a los pagos parciales realizados a los Capacitadores, cuyo  valor total del servicio, </t>
  </si>
  <si>
    <t xml:space="preserve">se cancela hasta el momento en que se finiquiten los procesos de capacitación. </t>
  </si>
  <si>
    <t xml:space="preserve">b- El total de gastos reportado,  está debidamente concialiado con las cuentas de Caja Unica del Estado </t>
  </si>
  <si>
    <t xml:space="preserve">del Ministerio de Hacienda, de la cual consta la  evidencia documental respectiva. </t>
  </si>
  <si>
    <r>
      <rPr>
        <b/>
        <sz val="12"/>
        <rFont val="Arial"/>
        <family val="2"/>
      </rPr>
      <t>Nota</t>
    </r>
    <r>
      <rPr>
        <sz val="10"/>
        <rFont val="Arial"/>
        <family val="2"/>
      </rPr>
      <t xml:space="preserve">: En los primeros trimestres de cada año, no se reportan beneficiarios en el componente </t>
    </r>
  </si>
  <si>
    <t xml:space="preserve"> de capacitación, toda vez que por consenso entre PRONAMYPE el dato que se consigne, </t>
  </si>
  <si>
    <t xml:space="preserve">debe ser igual al No. De personas efectivamente capacitadas, es decir, aquel grupo que logró </t>
  </si>
  <si>
    <t xml:space="preserve">finiquitar  el proceso de capacitacioncompleto.  Por lo general la capacitaciones iniciadas </t>
  </si>
  <si>
    <t xml:space="preserve">a principios de año terminan después del primer trimestre  momento en el que se conocerá </t>
  </si>
  <si>
    <t xml:space="preserve">cuántas de las personas que están dentro del Proceso logran finiquitarlo.  </t>
  </si>
  <si>
    <t xml:space="preserve">El saldo registrado, se encuentra debidamente concialido con las cuentas de Caja Unica del Estado del </t>
  </si>
  <si>
    <t xml:space="preserve">Ministerio de Hacienda, y cuenta con la  evidencia documental respectiva. (ver reportes de Hacienda </t>
  </si>
  <si>
    <t>adjuntos)</t>
  </si>
  <si>
    <t>Devolución superávit FODESAF "Créditos"</t>
  </si>
  <si>
    <t>Devolución superávit FODESAF "Capacitación"</t>
  </si>
  <si>
    <t>3. Devolución de superávit a FODESAF</t>
  </si>
  <si>
    <t>2. Cuenta 1.04.04 Servicios en ciencias económicas y sociales</t>
  </si>
  <si>
    <t>Fecha de actualización: 23/10/2013</t>
  </si>
  <si>
    <t>Fecha de actualización: 26/01/2014</t>
  </si>
  <si>
    <t>capac</t>
  </si>
  <si>
    <t>Fecha de actualización: 24/03/2014</t>
  </si>
</sst>
</file>

<file path=xl/styles.xml><?xml version="1.0" encoding="utf-8"?>
<styleSheet xmlns="http://schemas.openxmlformats.org/spreadsheetml/2006/main">
  <numFmts count="2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\ _€;[Red]#,##0.00\ _€"/>
    <numFmt numFmtId="174" formatCode="#,##0.00;[Red]#,##0.00"/>
    <numFmt numFmtId="175" formatCode="[$-140A]dddd\,\ dd&quot; de &quot;mmmm&quot; de &quot;yyyy"/>
    <numFmt numFmtId="176" formatCode="[$-140A]hh:mm:ss\ AM/PM"/>
    <numFmt numFmtId="177" formatCode="#,##0____"/>
    <numFmt numFmtId="178" formatCode="_-* #,##0.0\ _€_-;\-* #,##0.0\ _€_-;_-* &quot;-&quot;??\ _€_-;_-@_-"/>
    <numFmt numFmtId="179" formatCode="_-* #,##0\ _€_-;\-* #,##0\ _€_-;_-* &quot;-&quot;??\ _€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79" fontId="0" fillId="6" borderId="0" xfId="42" applyNumberFormat="1" applyFont="1" applyFill="1" applyAlignment="1">
      <alignment/>
    </xf>
    <xf numFmtId="179" fontId="41" fillId="0" borderId="0" xfId="42" applyNumberFormat="1" applyFont="1" applyFill="1" applyAlignment="1">
      <alignment horizontal="right"/>
    </xf>
    <xf numFmtId="179" fontId="41" fillId="0" borderId="0" xfId="42" applyNumberFormat="1" applyFont="1" applyFill="1" applyBorder="1" applyAlignment="1">
      <alignment vertical="top"/>
    </xf>
    <xf numFmtId="179" fontId="41" fillId="0" borderId="0" xfId="42" applyNumberFormat="1" applyFont="1" applyFill="1" applyAlignment="1">
      <alignment/>
    </xf>
    <xf numFmtId="179" fontId="41" fillId="0" borderId="0" xfId="42" applyNumberFormat="1" applyFont="1" applyFill="1" applyBorder="1" applyAlignment="1">
      <alignment vertical="top" wrapText="1"/>
    </xf>
    <xf numFmtId="179" fontId="41" fillId="0" borderId="0" xfId="42" applyNumberFormat="1" applyFont="1" applyFill="1" applyAlignment="1">
      <alignment horizontal="left"/>
    </xf>
    <xf numFmtId="179" fontId="0" fillId="0" borderId="0" xfId="42" applyNumberFormat="1" applyFont="1" applyFill="1" applyAlignment="1">
      <alignment horizontal="right"/>
    </xf>
    <xf numFmtId="179" fontId="41" fillId="0" borderId="10" xfId="42" applyNumberFormat="1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0" xfId="42" applyNumberFormat="1" applyFont="1" applyFill="1" applyAlignment="1">
      <alignment horizontal="left"/>
    </xf>
    <xf numFmtId="179" fontId="0" fillId="0" borderId="0" xfId="42" applyNumberFormat="1" applyFont="1" applyFill="1" applyAlignment="1">
      <alignment horizontal="left" indent="1"/>
    </xf>
    <xf numFmtId="179" fontId="0" fillId="0" borderId="0" xfId="42" applyNumberFormat="1" applyFont="1" applyFill="1" applyAlignment="1">
      <alignment horizontal="center"/>
    </xf>
    <xf numFmtId="179" fontId="41" fillId="0" borderId="0" xfId="42" applyNumberFormat="1" applyFont="1" applyFill="1" applyAlignment="1">
      <alignment horizontal="center"/>
    </xf>
    <xf numFmtId="179" fontId="4" fillId="0" borderId="0" xfId="42" applyNumberFormat="1" applyFont="1" applyFill="1" applyAlignment="1">
      <alignment horizontal="center"/>
    </xf>
    <xf numFmtId="179" fontId="0" fillId="0" borderId="11" xfId="42" applyNumberFormat="1" applyFont="1" applyFill="1" applyBorder="1" applyAlignment="1">
      <alignment/>
    </xf>
    <xf numFmtId="179" fontId="41" fillId="0" borderId="11" xfId="42" applyNumberFormat="1" applyFont="1" applyFill="1" applyBorder="1" applyAlignment="1">
      <alignment horizontal="center"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Fill="1" applyBorder="1" applyAlignment="1">
      <alignment/>
    </xf>
    <xf numFmtId="179" fontId="41" fillId="0" borderId="11" xfId="42" applyNumberFormat="1" applyFont="1" applyFill="1" applyBorder="1" applyAlignment="1">
      <alignment horizontal="right"/>
    </xf>
    <xf numFmtId="179" fontId="42" fillId="0" borderId="0" xfId="42" applyNumberFormat="1" applyFont="1" applyFill="1" applyBorder="1" applyAlignment="1">
      <alignment vertical="top" wrapText="1"/>
    </xf>
    <xf numFmtId="179" fontId="0" fillId="0" borderId="10" xfId="42" applyNumberFormat="1" applyFont="1" applyFill="1" applyBorder="1" applyAlignment="1">
      <alignment horizontal="center"/>
    </xf>
    <xf numFmtId="179" fontId="0" fillId="0" borderId="1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Fill="1" applyAlignment="1">
      <alignment horizontal="left"/>
    </xf>
    <xf numFmtId="179" fontId="0" fillId="0" borderId="10" xfId="42" applyNumberFormat="1" applyFont="1" applyFill="1" applyBorder="1" applyAlignment="1">
      <alignment horizontal="left"/>
    </xf>
    <xf numFmtId="179" fontId="41" fillId="0" borderId="10" xfId="42" applyNumberFormat="1" applyFont="1" applyBorder="1" applyAlignment="1">
      <alignment horizontal="center"/>
    </xf>
    <xf numFmtId="179" fontId="0" fillId="6" borderId="0" xfId="42" applyNumberFormat="1" applyFont="1" applyFill="1" applyAlignment="1">
      <alignment horizontal="left"/>
    </xf>
    <xf numFmtId="179" fontId="0" fillId="0" borderId="0" xfId="42" applyNumberFormat="1" applyFont="1" applyAlignment="1">
      <alignment horizontal="left" indent="2"/>
    </xf>
    <xf numFmtId="179" fontId="0" fillId="0" borderId="11" xfId="42" applyNumberFormat="1" applyFont="1" applyBorder="1" applyAlignment="1">
      <alignment horizontal="left"/>
    </xf>
    <xf numFmtId="179" fontId="0" fillId="0" borderId="11" xfId="42" applyNumberFormat="1" applyFont="1" applyBorder="1" applyAlignment="1">
      <alignment/>
    </xf>
    <xf numFmtId="179" fontId="41" fillId="0" borderId="10" xfId="42" applyNumberFormat="1" applyFont="1" applyFill="1" applyBorder="1" applyAlignment="1">
      <alignment/>
    </xf>
    <xf numFmtId="179" fontId="0" fillId="0" borderId="11" xfId="42" applyNumberFormat="1" applyFont="1" applyFill="1" applyBorder="1" applyAlignment="1">
      <alignment horizontal="right"/>
    </xf>
    <xf numFmtId="179" fontId="43" fillId="0" borderId="0" xfId="42" applyNumberFormat="1" applyFont="1" applyFill="1" applyAlignment="1">
      <alignment horizontal="center"/>
    </xf>
    <xf numFmtId="179" fontId="0" fillId="6" borderId="0" xfId="42" applyNumberFormat="1" applyFont="1" applyFill="1" applyAlignment="1">
      <alignment/>
    </xf>
    <xf numFmtId="179" fontId="41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/>
    </xf>
    <xf numFmtId="1" fontId="41" fillId="0" borderId="0" xfId="42" applyNumberFormat="1" applyFont="1" applyFill="1" applyAlignment="1">
      <alignment horizontal="left"/>
    </xf>
    <xf numFmtId="179" fontId="41" fillId="0" borderId="0" xfId="42" applyNumberFormat="1" applyFont="1" applyFill="1" applyAlignment="1">
      <alignment horizontal="center"/>
    </xf>
    <xf numFmtId="0" fontId="4" fillId="0" borderId="0" xfId="55" applyFont="1" applyFill="1" applyAlignment="1">
      <alignment horizontal="center"/>
      <protection/>
    </xf>
    <xf numFmtId="0" fontId="2" fillId="0" borderId="0" xfId="0" applyFont="1" applyAlignment="1">
      <alignment/>
    </xf>
    <xf numFmtId="0" fontId="6" fillId="0" borderId="0" xfId="55" applyFont="1" applyFill="1">
      <alignment/>
      <protection/>
    </xf>
    <xf numFmtId="179" fontId="0" fillId="0" borderId="0" xfId="42" applyNumberFormat="1" applyFont="1" applyFill="1" applyAlignment="1">
      <alignment/>
    </xf>
    <xf numFmtId="179" fontId="44" fillId="0" borderId="0" xfId="42" applyNumberFormat="1" applyFont="1" applyFill="1" applyAlignment="1">
      <alignment horizontal="left" indent="4"/>
    </xf>
    <xf numFmtId="179" fontId="0" fillId="0" borderId="0" xfId="42" applyNumberFormat="1" applyFont="1" applyFill="1" applyAlignment="1">
      <alignment/>
    </xf>
    <xf numFmtId="179" fontId="41" fillId="0" borderId="11" xfId="42" applyNumberFormat="1" applyFont="1" applyFill="1" applyBorder="1" applyAlignment="1">
      <alignment/>
    </xf>
    <xf numFmtId="179" fontId="45" fillId="0" borderId="0" xfId="42" applyNumberFormat="1" applyFont="1" applyFill="1" applyAlignment="1">
      <alignment/>
    </xf>
    <xf numFmtId="179" fontId="46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/>
    </xf>
    <xf numFmtId="179" fontId="46" fillId="0" borderId="0" xfId="42" applyNumberFormat="1" applyFont="1" applyFill="1" applyAlignment="1">
      <alignment/>
    </xf>
    <xf numFmtId="179" fontId="0" fillId="0" borderId="0" xfId="42" applyNumberFormat="1" applyFont="1" applyAlignment="1">
      <alignment horizontal="left" indent="5"/>
    </xf>
    <xf numFmtId="179" fontId="0" fillId="0" borderId="0" xfId="42" applyNumberFormat="1" applyFont="1" applyFill="1" applyAlignment="1">
      <alignment/>
    </xf>
    <xf numFmtId="179" fontId="41" fillId="0" borderId="0" xfId="42" applyNumberFormat="1" applyFont="1" applyFill="1" applyAlignment="1">
      <alignment horizontal="center"/>
    </xf>
    <xf numFmtId="179" fontId="0" fillId="0" borderId="0" xfId="42" applyNumberFormat="1" applyFont="1" applyFill="1" applyAlignment="1">
      <alignment horizontal="left"/>
    </xf>
    <xf numFmtId="179" fontId="0" fillId="0" borderId="0" xfId="42" applyNumberFormat="1" applyFont="1" applyFill="1" applyAlignment="1">
      <alignment horizontal="left" indent="1"/>
    </xf>
    <xf numFmtId="179" fontId="0" fillId="0" borderId="0" xfId="42" applyNumberFormat="1" applyFont="1" applyFill="1" applyAlignment="1">
      <alignment/>
    </xf>
    <xf numFmtId="179" fontId="41" fillId="0" borderId="0" xfId="42" applyNumberFormat="1" applyFont="1" applyFill="1" applyAlignment="1">
      <alignment horizontal="center"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/>
    </xf>
    <xf numFmtId="179" fontId="41" fillId="0" borderId="0" xfId="42" applyNumberFormat="1" applyFont="1" applyFill="1" applyAlignment="1">
      <alignment horizontal="center"/>
    </xf>
    <xf numFmtId="179" fontId="41" fillId="0" borderId="0" xfId="42" applyNumberFormat="1" applyFont="1" applyFill="1" applyBorder="1" applyAlignment="1">
      <alignment horizontal="center"/>
    </xf>
    <xf numFmtId="179" fontId="0" fillId="0" borderId="0" xfId="42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therine\Downloads\Conciliaciones%2016-05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 Trimestre (Enero)"/>
      <sheetName val="Ejecución real enero"/>
      <sheetName val="Primer Trimestre (Febrero)"/>
      <sheetName val="Ejecución real febrero"/>
      <sheetName val="Primer Trimestre (Marzo)"/>
      <sheetName val="Ejecución real marzo"/>
      <sheetName val="I TRIMESTRE CUADRO DESAF"/>
      <sheetName val="ESCUBI I TRIMESTRE"/>
      <sheetName val="Segundo Trimestre (Abril)"/>
      <sheetName val="Ejecución real abril"/>
      <sheetName val="Segundo Trimestre (Mayo)"/>
      <sheetName val="Ejecución real mayo"/>
      <sheetName val="Segundo Trimestre (Junio)"/>
      <sheetName val="Ejecución real junio"/>
      <sheetName val="II TRIMESTRE CUADRO DESAF"/>
      <sheetName val="ESCUBI II TRIMESTRE"/>
      <sheetName val="Tercer Trimestre (Julio)"/>
      <sheetName val="Ejecución real julio"/>
      <sheetName val="Tercer Trimestre (Agosto)"/>
      <sheetName val="Ejecución real agosto"/>
      <sheetName val="Tercer Trimestre (Setiembre)"/>
      <sheetName val="III TRIMESTRE CUADRO DESAF"/>
      <sheetName val="ESCUBI III TRIMESTRE"/>
      <sheetName val="Cuarto Trimestre (Octubre)"/>
      <sheetName val="Cuarto Trimestre (Noviembre"/>
      <sheetName val="Cuarto Trimestre (Diciembre)"/>
      <sheetName val="IV TRIMESTRE CUADRO DESAF "/>
      <sheetName val="ESCUBI ANUAL"/>
      <sheetName val="Nivel de cumplimiento"/>
      <sheetName val="Hoja2"/>
    </sheetNames>
    <sheetDataSet>
      <sheetData sheetId="8">
        <row r="191">
          <cell r="C191">
            <v>39</v>
          </cell>
        </row>
      </sheetData>
      <sheetData sheetId="10">
        <row r="223">
          <cell r="C223">
            <v>34</v>
          </cell>
        </row>
      </sheetData>
      <sheetData sheetId="12">
        <row r="179">
          <cell r="C179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0">
      <selection activeCell="C29" sqref="C29:F29"/>
    </sheetView>
  </sheetViews>
  <sheetFormatPr defaultColWidth="11.57421875" defaultRowHeight="15" customHeight="1"/>
  <cols>
    <col min="1" max="1" width="54.28125" style="2" customWidth="1"/>
    <col min="2" max="2" width="18.7109375" style="2" customWidth="1"/>
    <col min="3" max="4" width="15.57421875" style="2" bestFit="1" customWidth="1"/>
    <col min="5" max="5" width="16.7109375" style="2" bestFit="1" customWidth="1"/>
    <col min="6" max="11" width="15.57421875" style="2" customWidth="1"/>
    <col min="12" max="12" width="17.28125" style="2" customWidth="1"/>
    <col min="13" max="15" width="15.57421875" style="2" customWidth="1"/>
    <col min="16" max="16384" width="11.57421875" style="2" customWidth="1"/>
  </cols>
  <sheetData>
    <row r="1" spans="1:6" ht="15" customHeight="1">
      <c r="A1" s="61" t="s">
        <v>0</v>
      </c>
      <c r="B1" s="61"/>
      <c r="C1" s="61"/>
      <c r="D1" s="61"/>
      <c r="E1" s="61"/>
      <c r="F1" s="61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67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61" t="s">
        <v>1</v>
      </c>
      <c r="B8" s="61"/>
      <c r="C8" s="61"/>
      <c r="D8" s="61"/>
      <c r="E8" s="61"/>
      <c r="F8" s="61"/>
    </row>
    <row r="9" spans="1:6" ht="15" customHeight="1">
      <c r="A9" s="61" t="s">
        <v>2</v>
      </c>
      <c r="B9" s="61"/>
      <c r="C9" s="61"/>
      <c r="D9" s="61"/>
      <c r="E9" s="61"/>
      <c r="F9" s="61"/>
    </row>
    <row r="11" spans="1:6" ht="15" customHeight="1" thickBot="1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23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8" ht="15" customHeight="1">
      <c r="A14" s="13" t="s">
        <v>25</v>
      </c>
      <c r="B14" s="2" t="s">
        <v>26</v>
      </c>
      <c r="C14" s="14"/>
      <c r="D14" s="14"/>
      <c r="E14" s="14"/>
      <c r="F14" s="15">
        <f>SUM(C14:E14)</f>
        <v>0</v>
      </c>
      <c r="H14" s="44"/>
    </row>
    <row r="15" spans="1:8" ht="15" customHeight="1">
      <c r="A15" s="13" t="s">
        <v>27</v>
      </c>
      <c r="B15" s="2" t="s">
        <v>26</v>
      </c>
      <c r="C15" s="41">
        <v>21</v>
      </c>
      <c r="D15" s="41">
        <v>37</v>
      </c>
      <c r="E15" s="41">
        <v>30</v>
      </c>
      <c r="F15" s="41">
        <f aca="true" t="shared" si="0" ref="F15:F27">SUM(C15:E15)</f>
        <v>88</v>
      </c>
      <c r="H15" s="42" t="s">
        <v>88</v>
      </c>
    </row>
    <row r="16" spans="1:8" ht="15" customHeight="1">
      <c r="A16" s="12" t="s">
        <v>28</v>
      </c>
      <c r="C16" s="14"/>
      <c r="D16" s="14"/>
      <c r="E16" s="14"/>
      <c r="F16" s="15"/>
      <c r="H16" s="42" t="s">
        <v>89</v>
      </c>
    </row>
    <row r="17" spans="1:12" ht="15" customHeight="1">
      <c r="A17" s="13" t="s">
        <v>25</v>
      </c>
      <c r="C17" s="14"/>
      <c r="D17" s="14"/>
      <c r="E17" s="14"/>
      <c r="F17" s="15"/>
      <c r="H17" s="42" t="s">
        <v>90</v>
      </c>
      <c r="I17" s="44"/>
      <c r="J17" s="44"/>
      <c r="K17" s="44"/>
      <c r="L17" s="44"/>
    </row>
    <row r="18" spans="1:12" ht="15" customHeight="1">
      <c r="A18" s="13"/>
      <c r="B18" s="44" t="s">
        <v>29</v>
      </c>
      <c r="C18" s="14"/>
      <c r="D18" s="14"/>
      <c r="E18" s="14"/>
      <c r="F18" s="15">
        <f t="shared" si="0"/>
        <v>0</v>
      </c>
      <c r="H18" s="42" t="s">
        <v>91</v>
      </c>
      <c r="I18" s="44"/>
      <c r="J18" s="44"/>
      <c r="K18" s="44"/>
      <c r="L18" s="44"/>
    </row>
    <row r="19" spans="1:12" s="38" customFormat="1" ht="15" customHeight="1">
      <c r="A19" s="45" t="s">
        <v>79</v>
      </c>
      <c r="B19" s="38" t="s">
        <v>26</v>
      </c>
      <c r="C19" s="46">
        <v>0</v>
      </c>
      <c r="D19" s="41">
        <v>318</v>
      </c>
      <c r="E19" s="41">
        <v>156</v>
      </c>
      <c r="F19" s="41">
        <f>SUM(C19:E19)</f>
        <v>474</v>
      </c>
      <c r="H19" s="42" t="s">
        <v>92</v>
      </c>
      <c r="I19" s="44"/>
      <c r="J19" s="44"/>
      <c r="K19" s="44"/>
      <c r="L19" s="44"/>
    </row>
    <row r="20" spans="1:12" s="38" customFormat="1" ht="15" customHeight="1">
      <c r="A20" s="45" t="s">
        <v>80</v>
      </c>
      <c r="B20" s="44" t="s">
        <v>26</v>
      </c>
      <c r="C20" s="14"/>
      <c r="D20" s="14"/>
      <c r="E20" s="14"/>
      <c r="F20" s="40"/>
      <c r="H20" s="42" t="s">
        <v>93</v>
      </c>
      <c r="I20" s="44"/>
      <c r="J20" s="44"/>
      <c r="K20" s="44"/>
      <c r="L20" s="44"/>
    </row>
    <row r="21" spans="1:12" ht="15" customHeight="1">
      <c r="A21" s="13"/>
      <c r="C21" s="14"/>
      <c r="D21" s="14"/>
      <c r="E21" s="14"/>
      <c r="F21" s="15">
        <f t="shared" si="0"/>
        <v>0</v>
      </c>
      <c r="H21" s="44"/>
      <c r="I21" s="44"/>
      <c r="J21" s="44"/>
      <c r="K21" s="44"/>
      <c r="L21" s="44"/>
    </row>
    <row r="22" spans="1:12" ht="15" customHeight="1">
      <c r="A22" s="13" t="s">
        <v>27</v>
      </c>
      <c r="C22" s="14"/>
      <c r="D22" s="14"/>
      <c r="E22" s="14"/>
      <c r="F22" s="15"/>
      <c r="H22" s="44"/>
      <c r="I22" s="44"/>
      <c r="J22" s="44"/>
      <c r="K22" s="44"/>
      <c r="L22" s="44"/>
    </row>
    <row r="23" spans="1:12" ht="15" customHeight="1">
      <c r="A23" s="13"/>
      <c r="B23" s="59" t="s">
        <v>26</v>
      </c>
      <c r="C23" s="14"/>
      <c r="D23" s="14"/>
      <c r="E23" s="14"/>
      <c r="F23" s="15">
        <f t="shared" si="0"/>
        <v>0</v>
      </c>
      <c r="H23" s="44"/>
      <c r="I23" s="44"/>
      <c r="J23" s="44"/>
      <c r="K23" s="44"/>
      <c r="L23" s="44"/>
    </row>
    <row r="24" spans="1:12" ht="15" customHeight="1">
      <c r="A24" s="13"/>
      <c r="B24" s="59" t="s">
        <v>29</v>
      </c>
      <c r="C24" s="14"/>
      <c r="D24" s="14"/>
      <c r="E24" s="14"/>
      <c r="F24" s="15">
        <f t="shared" si="0"/>
        <v>0</v>
      </c>
      <c r="H24" s="44"/>
      <c r="I24" s="44"/>
      <c r="J24" s="44"/>
      <c r="K24" s="44"/>
      <c r="L24" s="44"/>
    </row>
    <row r="25" spans="1:12" ht="15" customHeight="1">
      <c r="A25" s="12" t="s">
        <v>30</v>
      </c>
      <c r="F25" s="15"/>
      <c r="H25" s="44"/>
      <c r="I25" s="44"/>
      <c r="J25" s="44"/>
      <c r="K25" s="44"/>
      <c r="L25" s="44"/>
    </row>
    <row r="26" spans="1:12" ht="15" customHeight="1">
      <c r="A26" s="13" t="s">
        <v>25</v>
      </c>
      <c r="B26" s="2" t="s">
        <v>26</v>
      </c>
      <c r="C26" s="16"/>
      <c r="D26" s="16"/>
      <c r="E26" s="16"/>
      <c r="F26" s="15">
        <f t="shared" si="0"/>
        <v>0</v>
      </c>
      <c r="H26" s="44"/>
      <c r="I26" s="44"/>
      <c r="J26" s="44"/>
      <c r="K26" s="44"/>
      <c r="L26" s="44"/>
    </row>
    <row r="27" spans="1:6" ht="15" customHeight="1">
      <c r="A27" s="13" t="s">
        <v>27</v>
      </c>
      <c r="B27" s="2" t="s">
        <v>26</v>
      </c>
      <c r="C27" s="16"/>
      <c r="D27" s="16"/>
      <c r="E27" s="16"/>
      <c r="F27" s="15">
        <f t="shared" si="0"/>
        <v>0</v>
      </c>
    </row>
    <row r="29" spans="1:6" ht="15" customHeight="1" thickBot="1">
      <c r="A29" s="17" t="s">
        <v>31</v>
      </c>
      <c r="B29" s="17"/>
      <c r="C29" s="18">
        <f>C15+C19+C23</f>
        <v>21</v>
      </c>
      <c r="D29" s="18">
        <f>D15+D19+D23</f>
        <v>355</v>
      </c>
      <c r="E29" s="18">
        <f>E15+E19+E23</f>
        <v>186</v>
      </c>
      <c r="F29" s="18">
        <f>F15+F19+F23</f>
        <v>562</v>
      </c>
    </row>
    <row r="30" spans="1:15" ht="15" customHeight="1" thickTop="1">
      <c r="A30" s="19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ht="15" customHeight="1">
      <c r="A31" s="38" t="s">
        <v>68</v>
      </c>
    </row>
    <row r="34" spans="1:5" ht="15" customHeight="1">
      <c r="A34" s="62" t="s">
        <v>32</v>
      </c>
      <c r="B34" s="62"/>
      <c r="C34" s="62"/>
      <c r="D34" s="62"/>
      <c r="E34" s="62"/>
    </row>
    <row r="35" spans="1:5" ht="15" customHeight="1">
      <c r="A35" s="61" t="s">
        <v>33</v>
      </c>
      <c r="B35" s="61"/>
      <c r="C35" s="61"/>
      <c r="D35" s="61"/>
      <c r="E35" s="61"/>
    </row>
    <row r="36" spans="1:14" ht="15" customHeight="1">
      <c r="A36" s="61" t="s">
        <v>65</v>
      </c>
      <c r="B36" s="61"/>
      <c r="C36" s="61"/>
      <c r="D36" s="61"/>
      <c r="E36" s="61"/>
      <c r="F36" s="14"/>
      <c r="G36" s="14"/>
      <c r="H36" s="14"/>
      <c r="I36" s="14"/>
      <c r="J36" s="14"/>
      <c r="K36" s="14"/>
      <c r="L36" s="14"/>
      <c r="M36" s="14"/>
      <c r="N36" s="14"/>
    </row>
    <row r="38" spans="1:5" ht="15" customHeight="1" thickBot="1">
      <c r="A38" s="10" t="s">
        <v>9</v>
      </c>
      <c r="B38" s="10" t="s">
        <v>11</v>
      </c>
      <c r="C38" s="10" t="s">
        <v>12</v>
      </c>
      <c r="D38" s="10" t="s">
        <v>13</v>
      </c>
      <c r="E38" s="10" t="s">
        <v>23</v>
      </c>
    </row>
    <row r="40" spans="1:5" ht="15" customHeight="1">
      <c r="A40" s="2" t="s">
        <v>34</v>
      </c>
      <c r="B40" s="9">
        <f>SUM(B41:B44)</f>
        <v>0</v>
      </c>
      <c r="C40" s="9">
        <f>SUM(C41:C44)</f>
        <v>14934000</v>
      </c>
      <c r="D40" s="9">
        <f>SUM(D41:D44)</f>
        <v>15076400</v>
      </c>
      <c r="E40" s="4">
        <f>SUM(E41:E44)</f>
        <v>30010400</v>
      </c>
    </row>
    <row r="41" spans="1:5" ht="15" customHeight="1">
      <c r="A41" s="13" t="s">
        <v>24</v>
      </c>
      <c r="B41" s="9"/>
      <c r="C41" s="9"/>
      <c r="D41" s="9"/>
      <c r="E41" s="4">
        <f>SUM(B41:D41)</f>
        <v>0</v>
      </c>
    </row>
    <row r="42" spans="1:7" ht="15" customHeight="1">
      <c r="A42" s="13" t="s">
        <v>28</v>
      </c>
      <c r="B42" s="9"/>
      <c r="C42" s="9">
        <v>14934000</v>
      </c>
      <c r="D42" s="9">
        <v>15076400</v>
      </c>
      <c r="E42" s="4">
        <f>SUM(B42:D42)</f>
        <v>30010400</v>
      </c>
      <c r="G42" s="43" t="s">
        <v>78</v>
      </c>
    </row>
    <row r="43" spans="1:7" ht="15" customHeight="1">
      <c r="A43" s="13" t="s">
        <v>30</v>
      </c>
      <c r="B43" s="9"/>
      <c r="C43" s="9"/>
      <c r="D43" s="9"/>
      <c r="E43" s="4">
        <f>SUM(B43:D43)</f>
        <v>0</v>
      </c>
      <c r="G43" s="42" t="s">
        <v>82</v>
      </c>
    </row>
    <row r="44" spans="1:7" ht="15" customHeight="1">
      <c r="A44" s="13" t="s">
        <v>35</v>
      </c>
      <c r="B44" s="9"/>
      <c r="C44" s="9"/>
      <c r="D44" s="9"/>
      <c r="E44" s="4">
        <f>SUM(B44:D44)</f>
        <v>0</v>
      </c>
      <c r="G44" s="42" t="s">
        <v>83</v>
      </c>
    </row>
    <row r="45" spans="1:7" ht="15" customHeight="1">
      <c r="A45" s="12"/>
      <c r="B45" s="9"/>
      <c r="C45" s="9"/>
      <c r="D45" s="9"/>
      <c r="E45" s="4"/>
      <c r="G45" s="42" t="s">
        <v>84</v>
      </c>
    </row>
    <row r="46" spans="1:7" ht="15" customHeight="1">
      <c r="A46" s="2" t="s">
        <v>36</v>
      </c>
      <c r="B46" s="9">
        <f>SUM(B47:B50)</f>
        <v>54000000</v>
      </c>
      <c r="C46" s="9">
        <f>SUM(C47:C50)</f>
        <v>88530000</v>
      </c>
      <c r="D46" s="9">
        <f>SUM(D47:D50)</f>
        <v>94700000</v>
      </c>
      <c r="E46" s="4">
        <f>SUM(E47:E50)</f>
        <v>237230000</v>
      </c>
      <c r="G46" t="s">
        <v>85</v>
      </c>
    </row>
    <row r="47" spans="1:5" ht="15" customHeight="1">
      <c r="A47" s="13" t="s">
        <v>24</v>
      </c>
      <c r="B47" s="9">
        <v>54000000</v>
      </c>
      <c r="C47" s="9">
        <v>88530000</v>
      </c>
      <c r="D47" s="9">
        <v>94700000</v>
      </c>
      <c r="E47" s="15">
        <f>SUM(B47:D47)</f>
        <v>237230000</v>
      </c>
    </row>
    <row r="48" spans="1:7" ht="15" customHeight="1">
      <c r="A48" s="13" t="s">
        <v>28</v>
      </c>
      <c r="B48" s="9"/>
      <c r="C48" s="9"/>
      <c r="D48" s="9"/>
      <c r="E48" s="4">
        <f>SUM(B48:D48)</f>
        <v>0</v>
      </c>
      <c r="G48" s="42" t="s">
        <v>86</v>
      </c>
    </row>
    <row r="49" spans="1:7" ht="15" customHeight="1">
      <c r="A49" s="13" t="s">
        <v>30</v>
      </c>
      <c r="B49" s="9"/>
      <c r="C49" s="9"/>
      <c r="D49" s="9"/>
      <c r="E49" s="4">
        <f>SUM(B49:D49)</f>
        <v>0</v>
      </c>
      <c r="G49" s="42" t="s">
        <v>87</v>
      </c>
    </row>
    <row r="50" spans="1:5" ht="15" customHeight="1">
      <c r="A50" s="13" t="s">
        <v>35</v>
      </c>
      <c r="B50" s="9"/>
      <c r="C50" s="9"/>
      <c r="D50" s="9"/>
      <c r="E50" s="4">
        <f>SUM(B50:D50)</f>
        <v>0</v>
      </c>
    </row>
    <row r="51" spans="2:5" ht="15" customHeight="1">
      <c r="B51" s="9"/>
      <c r="C51" s="9"/>
      <c r="D51" s="9"/>
      <c r="E51" s="4"/>
    </row>
    <row r="52" spans="1:5" ht="15" customHeight="1" thickBot="1">
      <c r="A52" s="17" t="s">
        <v>31</v>
      </c>
      <c r="B52" s="21">
        <f>B40+B46</f>
        <v>54000000</v>
      </c>
      <c r="C52" s="21">
        <f>C40+C46</f>
        <v>103464000</v>
      </c>
      <c r="D52" s="21">
        <f>D40+D46</f>
        <v>109776400</v>
      </c>
      <c r="E52" s="21">
        <f>E40+E46</f>
        <v>267240400</v>
      </c>
    </row>
    <row r="53" ht="15" customHeight="1" thickTop="1">
      <c r="A53" s="38" t="s">
        <v>68</v>
      </c>
    </row>
    <row r="56" spans="1:5" ht="15" customHeight="1">
      <c r="A56" s="61" t="s">
        <v>37</v>
      </c>
      <c r="B56" s="61"/>
      <c r="C56" s="61"/>
      <c r="D56" s="61"/>
      <c r="E56" s="61"/>
    </row>
    <row r="57" spans="1:5" ht="15" customHeight="1">
      <c r="A57" s="61" t="s">
        <v>33</v>
      </c>
      <c r="B57" s="61"/>
      <c r="C57" s="61"/>
      <c r="D57" s="61"/>
      <c r="E57" s="61"/>
    </row>
    <row r="58" spans="1:14" ht="15" customHeight="1">
      <c r="A58" s="61" t="s">
        <v>65</v>
      </c>
      <c r="B58" s="61"/>
      <c r="C58" s="61"/>
      <c r="D58" s="61"/>
      <c r="E58" s="61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2"/>
    </row>
    <row r="60" spans="1:5" ht="15" customHeight="1" thickBot="1">
      <c r="A60" s="23" t="s">
        <v>38</v>
      </c>
      <c r="B60" s="24" t="s">
        <v>11</v>
      </c>
      <c r="C60" s="24" t="s">
        <v>12</v>
      </c>
      <c r="D60" s="24" t="s">
        <v>13</v>
      </c>
      <c r="E60" s="24" t="s">
        <v>23</v>
      </c>
    </row>
    <row r="62" spans="1:5" ht="15" customHeight="1">
      <c r="A62" s="2" t="s">
        <v>34</v>
      </c>
      <c r="B62" s="9">
        <f>+SUM(B63:B64)</f>
        <v>0</v>
      </c>
      <c r="C62" s="9">
        <f>+SUM(C63:C64)</f>
        <v>14934000</v>
      </c>
      <c r="D62" s="9">
        <f>+SUM(D63:D64)</f>
        <v>15076400</v>
      </c>
      <c r="E62" s="9">
        <f>+SUM(E63:E64)</f>
        <v>30010400</v>
      </c>
    </row>
    <row r="63" spans="1:5" ht="15" customHeight="1">
      <c r="A63" s="26" t="s">
        <v>39</v>
      </c>
      <c r="B63" s="9"/>
      <c r="C63" s="9">
        <v>14934000</v>
      </c>
      <c r="D63" s="9">
        <v>15076400</v>
      </c>
      <c r="E63" s="9">
        <f>SUM(B63:D63)</f>
        <v>30010400</v>
      </c>
    </row>
    <row r="64" spans="1:5" ht="15" customHeight="1">
      <c r="A64" s="26" t="s">
        <v>61</v>
      </c>
      <c r="B64" s="9"/>
      <c r="C64" s="9"/>
      <c r="D64" s="9"/>
      <c r="E64" s="9">
        <f>SUM(B64:D64)</f>
        <v>0</v>
      </c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+SUM(B70:B73)</f>
        <v>54000000</v>
      </c>
      <c r="C69" s="9">
        <f>+SUM(C70:C73)</f>
        <v>88530000</v>
      </c>
      <c r="D69" s="9">
        <f>+SUM(D70:D73)</f>
        <v>94700000</v>
      </c>
      <c r="E69" s="9">
        <f>SUM(B69:D69)</f>
        <v>237230000</v>
      </c>
    </row>
    <row r="70" spans="1:5" ht="15" customHeight="1">
      <c r="A70" s="26" t="s">
        <v>44</v>
      </c>
      <c r="B70" s="9">
        <v>54000000</v>
      </c>
      <c r="C70" s="9">
        <v>88530000</v>
      </c>
      <c r="D70" s="9">
        <v>94700000</v>
      </c>
      <c r="E70" s="9">
        <f>SUM(B70:D70)</f>
        <v>237230000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7" t="s">
        <v>31</v>
      </c>
      <c r="B75" s="21">
        <f>B62+B69</f>
        <v>54000000</v>
      </c>
      <c r="C75" s="21">
        <f>C62+C69</f>
        <v>103464000</v>
      </c>
      <c r="D75" s="21">
        <f>D62+D69</f>
        <v>109776400</v>
      </c>
      <c r="E75" s="21">
        <f>E62+E69</f>
        <v>267240400</v>
      </c>
    </row>
    <row r="76" ht="15" customHeight="1" thickTop="1">
      <c r="A76" s="38" t="s">
        <v>68</v>
      </c>
    </row>
    <row r="79" spans="1:6" ht="15" customHeight="1">
      <c r="A79" s="61" t="s">
        <v>52</v>
      </c>
      <c r="B79" s="61"/>
      <c r="C79" s="61"/>
      <c r="D79" s="61"/>
      <c r="E79" s="61"/>
      <c r="F79" s="25"/>
    </row>
    <row r="80" spans="1:6" ht="15" customHeight="1">
      <c r="A80" s="61" t="s">
        <v>53</v>
      </c>
      <c r="B80" s="61"/>
      <c r="C80" s="61"/>
      <c r="D80" s="61"/>
      <c r="E80" s="61"/>
      <c r="F80" s="25"/>
    </row>
    <row r="81" spans="1:6" ht="15" customHeight="1">
      <c r="A81" s="61" t="s">
        <v>65</v>
      </c>
      <c r="B81" s="61"/>
      <c r="C81" s="61"/>
      <c r="D81" s="61"/>
      <c r="E81" s="61"/>
      <c r="F81" s="25"/>
    </row>
    <row r="82" spans="1:6" ht="15" customHeight="1">
      <c r="A82" s="26"/>
      <c r="B82" s="25"/>
      <c r="C82" s="25"/>
      <c r="D82" s="25"/>
      <c r="E82" s="25"/>
      <c r="F82" s="1"/>
    </row>
    <row r="83" spans="1:5" ht="15" customHeight="1" thickBot="1">
      <c r="A83" s="27" t="s">
        <v>38</v>
      </c>
      <c r="B83" s="28" t="s">
        <v>11</v>
      </c>
      <c r="C83" s="28" t="s">
        <v>12</v>
      </c>
      <c r="D83" s="28" t="s">
        <v>13</v>
      </c>
      <c r="E83" s="28" t="s">
        <v>45</v>
      </c>
    </row>
    <row r="84" spans="1:5" ht="15" customHeight="1">
      <c r="A84" s="26"/>
      <c r="B84" s="25"/>
      <c r="C84" s="25"/>
      <c r="D84" s="25"/>
      <c r="E84" s="25"/>
    </row>
    <row r="85" spans="1:5" ht="15" customHeight="1">
      <c r="A85" s="29" t="s">
        <v>55</v>
      </c>
      <c r="B85" s="3">
        <f>SUM(B86:B87)</f>
        <v>1962471960</v>
      </c>
      <c r="C85" s="36">
        <f aca="true" t="shared" si="1" ref="C85:D87">B99</f>
        <v>2057871960</v>
      </c>
      <c r="D85" s="36">
        <f t="shared" si="1"/>
        <v>2092907960</v>
      </c>
      <c r="E85" s="3">
        <f>B85</f>
        <v>1962471960</v>
      </c>
    </row>
    <row r="86" spans="1:5" ht="15" customHeight="1">
      <c r="A86" s="30" t="s">
        <v>62</v>
      </c>
      <c r="B86" s="1">
        <v>315960</v>
      </c>
      <c r="C86" s="38">
        <f t="shared" si="1"/>
        <v>315960</v>
      </c>
      <c r="D86" s="38">
        <f t="shared" si="1"/>
        <v>35381960</v>
      </c>
      <c r="E86" s="2">
        <f>B86</f>
        <v>315960</v>
      </c>
    </row>
    <row r="87" spans="1:5" ht="15" customHeight="1">
      <c r="A87" s="30" t="s">
        <v>63</v>
      </c>
      <c r="B87" s="1">
        <v>1962156000</v>
      </c>
      <c r="C87" s="38">
        <f t="shared" si="1"/>
        <v>2057556000</v>
      </c>
      <c r="D87" s="38">
        <f t="shared" si="1"/>
        <v>2057526000</v>
      </c>
      <c r="E87" s="2">
        <f>B87</f>
        <v>1962156000</v>
      </c>
    </row>
    <row r="88" spans="1:5" ht="15" customHeight="1">
      <c r="A88" s="29" t="s">
        <v>56</v>
      </c>
      <c r="B88" s="3">
        <f>SUM(B89:B90)</f>
        <v>149400000</v>
      </c>
      <c r="C88" s="36">
        <f>SUM(C89:C90)</f>
        <v>138500000</v>
      </c>
      <c r="D88" s="36">
        <f>SUM(D89:D90)</f>
        <v>99800000</v>
      </c>
      <c r="E88" s="3">
        <f>SUM(E89:E90)</f>
        <v>387700000</v>
      </c>
    </row>
    <row r="89" spans="1:16" ht="15" customHeight="1">
      <c r="A89" s="30" t="s">
        <v>62</v>
      </c>
      <c r="B89" s="1">
        <v>0</v>
      </c>
      <c r="C89" s="1">
        <v>50000000</v>
      </c>
      <c r="D89" s="1">
        <v>0</v>
      </c>
      <c r="E89" s="1">
        <f>SUM(B89:D89)</f>
        <v>50000000</v>
      </c>
      <c r="G89" s="48" t="s">
        <v>81</v>
      </c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15" customHeight="1">
      <c r="A90" s="30" t="s">
        <v>63</v>
      </c>
      <c r="B90" s="1">
        <v>149400000</v>
      </c>
      <c r="C90" s="1">
        <v>88500000</v>
      </c>
      <c r="D90" s="1">
        <v>99800000</v>
      </c>
      <c r="E90" s="1">
        <f>SUM(B90:D90)</f>
        <v>337700000</v>
      </c>
      <c r="G90" s="51" t="s">
        <v>94</v>
      </c>
      <c r="H90" s="51"/>
      <c r="I90" s="51"/>
      <c r="J90" s="51"/>
      <c r="K90" s="51"/>
      <c r="L90" s="51"/>
      <c r="M90" s="51"/>
      <c r="N90" s="51"/>
      <c r="O90" s="51"/>
      <c r="P90" s="49"/>
    </row>
    <row r="91" spans="1:15" ht="15" customHeight="1">
      <c r="A91" s="29" t="s">
        <v>57</v>
      </c>
      <c r="B91" s="36">
        <f aca="true" t="shared" si="2" ref="B91:D93">+B85+B88</f>
        <v>2111871960</v>
      </c>
      <c r="C91" s="36">
        <f t="shared" si="2"/>
        <v>2196371960</v>
      </c>
      <c r="D91" s="36">
        <f t="shared" si="2"/>
        <v>2192707960</v>
      </c>
      <c r="E91" s="3">
        <f>E88+E85</f>
        <v>2350171960</v>
      </c>
      <c r="G91" s="50" t="s">
        <v>95</v>
      </c>
      <c r="M91" s="51"/>
      <c r="N91" s="51"/>
      <c r="O91" s="51"/>
    </row>
    <row r="92" spans="1:7" ht="15" customHeight="1">
      <c r="A92" s="30" t="s">
        <v>62</v>
      </c>
      <c r="B92" s="1">
        <f t="shared" si="2"/>
        <v>315960</v>
      </c>
      <c r="C92" s="25">
        <f t="shared" si="2"/>
        <v>50315960</v>
      </c>
      <c r="D92" s="25">
        <f t="shared" si="2"/>
        <v>35381960</v>
      </c>
      <c r="E92" s="2">
        <f>E89+E86</f>
        <v>50315960</v>
      </c>
      <c r="G92" s="44" t="s">
        <v>96</v>
      </c>
    </row>
    <row r="93" spans="1:5" ht="15" customHeight="1">
      <c r="A93" s="30" t="s">
        <v>63</v>
      </c>
      <c r="B93" s="1">
        <f t="shared" si="2"/>
        <v>2111556000</v>
      </c>
      <c r="C93" s="25">
        <f t="shared" si="2"/>
        <v>2146056000</v>
      </c>
      <c r="D93" s="25">
        <f t="shared" si="2"/>
        <v>2157326000</v>
      </c>
      <c r="E93" s="2">
        <f>E90+E87</f>
        <v>2299856000</v>
      </c>
    </row>
    <row r="94" spans="1:5" ht="15" customHeight="1">
      <c r="A94" s="29" t="s">
        <v>58</v>
      </c>
      <c r="B94" s="3">
        <f>SUM(B95:B98)</f>
        <v>54000000</v>
      </c>
      <c r="C94" s="36">
        <f>SUM(C95:C98)</f>
        <v>103464000</v>
      </c>
      <c r="D94" s="36">
        <f>SUM(D95:D98)</f>
        <v>109776400</v>
      </c>
      <c r="E94" s="3">
        <f>SUM(B94:D94)</f>
        <v>267240400</v>
      </c>
    </row>
    <row r="95" spans="1:5" ht="15" customHeight="1">
      <c r="A95" s="30" t="s">
        <v>62</v>
      </c>
      <c r="B95" s="1">
        <f>B62</f>
        <v>0</v>
      </c>
      <c r="C95" s="25">
        <f>C62</f>
        <v>14934000</v>
      </c>
      <c r="D95" s="25">
        <f>D62</f>
        <v>15076400</v>
      </c>
      <c r="E95" s="1">
        <f>E62</f>
        <v>30010400</v>
      </c>
    </row>
    <row r="96" spans="1:5" s="53" customFormat="1" ht="15" customHeight="1">
      <c r="A96" s="52" t="s">
        <v>97</v>
      </c>
      <c r="B96" s="25"/>
      <c r="C96" s="25"/>
      <c r="D96" s="25"/>
      <c r="E96" s="25"/>
    </row>
    <row r="97" spans="1:5" s="53" customFormat="1" ht="15" customHeight="1">
      <c r="A97" s="52" t="s">
        <v>98</v>
      </c>
      <c r="B97" s="25"/>
      <c r="C97" s="25"/>
      <c r="D97" s="25"/>
      <c r="E97" s="25"/>
    </row>
    <row r="98" spans="1:5" ht="15" customHeight="1">
      <c r="A98" s="30" t="s">
        <v>63</v>
      </c>
      <c r="B98" s="1">
        <f>B69</f>
        <v>54000000</v>
      </c>
      <c r="C98" s="25">
        <f>C69</f>
        <v>88530000</v>
      </c>
      <c r="D98" s="25">
        <f>D69</f>
        <v>94700000</v>
      </c>
      <c r="E98" s="1">
        <f>E69</f>
        <v>237230000</v>
      </c>
    </row>
    <row r="99" spans="1:5" ht="15" customHeight="1">
      <c r="A99" s="29" t="s">
        <v>59</v>
      </c>
      <c r="B99" s="3">
        <f aca="true" t="shared" si="3" ref="B99:D100">+B91-B94</f>
        <v>2057871960</v>
      </c>
      <c r="C99" s="36">
        <f t="shared" si="3"/>
        <v>2092907960</v>
      </c>
      <c r="D99" s="36">
        <f t="shared" si="3"/>
        <v>2082931560</v>
      </c>
      <c r="E99" s="3">
        <f>E91-E94</f>
        <v>2082931560</v>
      </c>
    </row>
    <row r="100" spans="1:5" ht="15" customHeight="1">
      <c r="A100" s="30" t="s">
        <v>62</v>
      </c>
      <c r="B100" s="38">
        <f t="shared" si="3"/>
        <v>315960</v>
      </c>
      <c r="C100" s="38">
        <f t="shared" si="3"/>
        <v>35381960</v>
      </c>
      <c r="D100" s="38">
        <f t="shared" si="3"/>
        <v>20305560</v>
      </c>
      <c r="E100" s="2">
        <f>E92-E95</f>
        <v>20305560</v>
      </c>
    </row>
    <row r="101" spans="1:5" ht="15" customHeight="1">
      <c r="A101" s="30" t="s">
        <v>63</v>
      </c>
      <c r="B101" s="38">
        <f>+B93-B98</f>
        <v>2057556000</v>
      </c>
      <c r="C101" s="38">
        <f>+C93-C98</f>
        <v>2057526000</v>
      </c>
      <c r="D101" s="38">
        <f>+D93-D98</f>
        <v>2062626000</v>
      </c>
      <c r="E101" s="2">
        <f>E93-E98</f>
        <v>2062626000</v>
      </c>
    </row>
    <row r="102" spans="1:5" ht="15" customHeight="1" thickBot="1">
      <c r="A102" s="31"/>
      <c r="B102" s="32"/>
      <c r="C102" s="32"/>
      <c r="D102" s="32"/>
      <c r="E102" s="32"/>
    </row>
    <row r="103" ht="15" customHeight="1" thickTop="1">
      <c r="A103" s="38" t="s">
        <v>68</v>
      </c>
    </row>
  </sheetData>
  <sheetProtection/>
  <mergeCells count="12">
    <mergeCell ref="A1:F1"/>
    <mergeCell ref="A9:F9"/>
    <mergeCell ref="A34:E34"/>
    <mergeCell ref="A35:E35"/>
    <mergeCell ref="A36:E36"/>
    <mergeCell ref="A58:E58"/>
    <mergeCell ref="A81:E81"/>
    <mergeCell ref="A79:E79"/>
    <mergeCell ref="A80:E80"/>
    <mergeCell ref="A56:E56"/>
    <mergeCell ref="A57:E57"/>
    <mergeCell ref="A8:F8"/>
  </mergeCells>
  <printOptions horizontalCentered="1" verticalCentered="1"/>
  <pageMargins left="0.11811023622047245" right="0" top="0" bottom="0" header="0" footer="0"/>
  <pageSetup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3">
      <selection activeCell="C29" sqref="C29:F29"/>
    </sheetView>
  </sheetViews>
  <sheetFormatPr defaultColWidth="11.57421875" defaultRowHeight="15"/>
  <cols>
    <col min="1" max="1" width="54.28125" style="2" customWidth="1"/>
    <col min="2" max="2" width="16.00390625" style="2" customWidth="1"/>
    <col min="3" max="3" width="16.7109375" style="2" bestFit="1" customWidth="1"/>
    <col min="4" max="4" width="15.28125" style="2" customWidth="1"/>
    <col min="5" max="5" width="16.7109375" style="2" bestFit="1" customWidth="1"/>
    <col min="6" max="15" width="15.57421875" style="2" customWidth="1"/>
    <col min="16" max="16384" width="11.57421875" style="2" customWidth="1"/>
  </cols>
  <sheetData>
    <row r="1" spans="1:6" ht="15" customHeight="1">
      <c r="A1" s="61" t="s">
        <v>0</v>
      </c>
      <c r="B1" s="61"/>
      <c r="C1" s="61"/>
      <c r="D1" s="61"/>
      <c r="E1" s="61"/>
      <c r="F1" s="61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69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61" t="s">
        <v>1</v>
      </c>
      <c r="B8" s="61"/>
      <c r="C8" s="61"/>
      <c r="D8" s="61"/>
      <c r="E8" s="61"/>
      <c r="F8" s="61"/>
    </row>
    <row r="9" spans="1:6" ht="15" customHeight="1">
      <c r="A9" s="61" t="s">
        <v>2</v>
      </c>
      <c r="B9" s="61"/>
      <c r="C9" s="61"/>
      <c r="D9" s="61"/>
      <c r="E9" s="61"/>
      <c r="F9" s="61"/>
    </row>
    <row r="10" ht="15" customHeight="1"/>
    <row r="11" spans="1:6" ht="15" customHeight="1" thickBot="1">
      <c r="A11" s="10" t="s">
        <v>9</v>
      </c>
      <c r="B11" s="10" t="s">
        <v>10</v>
      </c>
      <c r="C11" s="33" t="s">
        <v>14</v>
      </c>
      <c r="D11" s="33" t="s">
        <v>15</v>
      </c>
      <c r="E11" s="33" t="s">
        <v>16</v>
      </c>
      <c r="F11" s="33" t="s">
        <v>46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/>
      <c r="D14" s="14"/>
      <c r="E14" s="14"/>
      <c r="F14" s="15">
        <f>SUM(C14:E14)</f>
        <v>0</v>
      </c>
    </row>
    <row r="15" spans="1:6" ht="15" customHeight="1">
      <c r="A15" s="13" t="s">
        <v>27</v>
      </c>
      <c r="B15" s="2" t="s">
        <v>26</v>
      </c>
      <c r="C15" s="14">
        <f>+'[1]Segundo Trimestre (Abril)'!$C$191</f>
        <v>39</v>
      </c>
      <c r="D15" s="14">
        <f>+'[1]Segundo Trimestre (Mayo)'!$C$223</f>
        <v>34</v>
      </c>
      <c r="E15" s="14">
        <f>+'[1]Segundo Trimestre (Junio)'!$C$179</f>
        <v>51</v>
      </c>
      <c r="F15" s="15">
        <f aca="true" t="shared" si="0" ref="F15:F27">SUM(C15:E15)</f>
        <v>124</v>
      </c>
    </row>
    <row r="16" spans="1:6" ht="15" customHeight="1">
      <c r="A16" s="12" t="s">
        <v>28</v>
      </c>
      <c r="C16" s="14"/>
      <c r="D16" s="14"/>
      <c r="E16" s="1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8" customFormat="1" ht="15" customHeight="1">
      <c r="A18" s="13"/>
      <c r="B18" s="44" t="s">
        <v>29</v>
      </c>
      <c r="C18" s="14"/>
      <c r="D18" s="14"/>
      <c r="E18" s="14"/>
      <c r="F18" s="40"/>
    </row>
    <row r="19" spans="1:6" s="38" customFormat="1" ht="15" customHeight="1">
      <c r="A19" s="45" t="s">
        <v>79</v>
      </c>
      <c r="B19" s="38" t="s">
        <v>26</v>
      </c>
      <c r="C19" s="14">
        <v>665</v>
      </c>
      <c r="D19" s="14">
        <v>469</v>
      </c>
      <c r="E19" s="14">
        <v>30</v>
      </c>
      <c r="F19" s="40">
        <f>SUM(C19:E19)</f>
        <v>1164</v>
      </c>
    </row>
    <row r="20" spans="1:6" ht="15" customHeight="1">
      <c r="A20" s="45" t="s">
        <v>80</v>
      </c>
      <c r="B20" s="44" t="s">
        <v>26</v>
      </c>
      <c r="C20" s="14">
        <v>30</v>
      </c>
      <c r="D20" s="14">
        <v>25</v>
      </c>
      <c r="E20" s="14">
        <v>96</v>
      </c>
      <c r="F20" s="15">
        <f>SUM(C20:E20)</f>
        <v>151</v>
      </c>
    </row>
    <row r="21" spans="1:6" ht="15" customHeight="1">
      <c r="A21" s="13"/>
      <c r="C21" s="14"/>
      <c r="D21" s="14"/>
      <c r="E21" s="14"/>
      <c r="F21" s="15">
        <f t="shared" si="0"/>
        <v>0</v>
      </c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/>
      <c r="D23" s="14"/>
      <c r="E23" s="14"/>
      <c r="F23" s="15">
        <f t="shared" si="0"/>
        <v>0</v>
      </c>
    </row>
    <row r="24" spans="1:6" ht="15" customHeight="1">
      <c r="A24" s="13"/>
      <c r="B24" s="2" t="s">
        <v>29</v>
      </c>
      <c r="C24" s="14"/>
      <c r="D24" s="14"/>
      <c r="E24" s="14"/>
      <c r="F24" s="15">
        <f t="shared" si="0"/>
        <v>0</v>
      </c>
    </row>
    <row r="25" spans="1:6" ht="15" customHeight="1">
      <c r="A25" s="12" t="s">
        <v>30</v>
      </c>
      <c r="F25" s="15"/>
    </row>
    <row r="26" spans="1:6" ht="15" customHeight="1">
      <c r="A26" s="13" t="s">
        <v>25</v>
      </c>
      <c r="B26" s="2" t="s">
        <v>26</v>
      </c>
      <c r="C26" s="14"/>
      <c r="D26" s="14"/>
      <c r="E26" s="14"/>
      <c r="F26" s="15">
        <f t="shared" si="0"/>
        <v>0</v>
      </c>
    </row>
    <row r="27" spans="1:6" ht="15" customHeight="1">
      <c r="A27" s="13" t="s">
        <v>27</v>
      </c>
      <c r="B27" s="2" t="s">
        <v>26</v>
      </c>
      <c r="C27" s="14"/>
      <c r="D27" s="14"/>
      <c r="E27" s="14"/>
      <c r="F27" s="15">
        <f t="shared" si="0"/>
        <v>0</v>
      </c>
    </row>
    <row r="28" ht="15" customHeight="1"/>
    <row r="29" spans="1:6" ht="15" customHeight="1" thickBot="1">
      <c r="A29" s="47" t="s">
        <v>31</v>
      </c>
      <c r="B29" s="47"/>
      <c r="C29" s="18">
        <f>C15+C19+C23</f>
        <v>704</v>
      </c>
      <c r="D29" s="18">
        <f>D15+D19+D23</f>
        <v>503</v>
      </c>
      <c r="E29" s="18">
        <f>E15+E19+E23</f>
        <v>81</v>
      </c>
      <c r="F29" s="18">
        <f>F15+F19+F23</f>
        <v>1288</v>
      </c>
    </row>
    <row r="30" spans="1:15" ht="15" customHeight="1" thickTop="1">
      <c r="A30" s="19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ht="15" customHeight="1">
      <c r="A31" s="38" t="s">
        <v>70</v>
      </c>
    </row>
    <row r="32" ht="15" customHeight="1"/>
    <row r="33" ht="15" customHeight="1"/>
    <row r="34" spans="1:5" ht="15" customHeight="1">
      <c r="A34" s="62" t="s">
        <v>32</v>
      </c>
      <c r="B34" s="62"/>
      <c r="C34" s="62"/>
      <c r="D34" s="62"/>
      <c r="E34" s="62"/>
    </row>
    <row r="35" spans="1:5" ht="15" customHeight="1">
      <c r="A35" s="61" t="s">
        <v>33</v>
      </c>
      <c r="B35" s="61"/>
      <c r="C35" s="61"/>
      <c r="D35" s="61"/>
      <c r="E35" s="61"/>
    </row>
    <row r="36" spans="1:14" ht="15" customHeight="1">
      <c r="A36" s="61" t="s">
        <v>65</v>
      </c>
      <c r="B36" s="61"/>
      <c r="C36" s="61"/>
      <c r="D36" s="61"/>
      <c r="E36" s="61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33" t="s">
        <v>14</v>
      </c>
      <c r="C38" s="33" t="s">
        <v>15</v>
      </c>
      <c r="D38" s="33" t="s">
        <v>16</v>
      </c>
      <c r="E38" s="33" t="s">
        <v>46</v>
      </c>
    </row>
    <row r="39" ht="15" customHeight="1"/>
    <row r="40" spans="1:5" ht="15" customHeight="1">
      <c r="A40" s="2" t="s">
        <v>34</v>
      </c>
      <c r="B40" s="9">
        <f>+SUM(B41:B44)</f>
        <v>31340700</v>
      </c>
      <c r="C40" s="9">
        <f>+SUM(C41:C44)</f>
        <v>21545120</v>
      </c>
      <c r="D40" s="9">
        <f>+SUM(D41:D44)</f>
        <v>21978418</v>
      </c>
      <c r="E40" s="9">
        <f>SUM(E41:E44)</f>
        <v>74864238</v>
      </c>
    </row>
    <row r="41" spans="1:5" ht="15" customHeight="1">
      <c r="A41" s="13" t="s">
        <v>24</v>
      </c>
      <c r="B41" s="9"/>
      <c r="C41" s="9"/>
      <c r="D41" s="9"/>
      <c r="E41" s="4">
        <f>SUM(B41:D41)</f>
        <v>0</v>
      </c>
    </row>
    <row r="42" spans="1:5" ht="15" customHeight="1">
      <c r="A42" s="13" t="s">
        <v>28</v>
      </c>
      <c r="B42" s="9">
        <v>31340700</v>
      </c>
      <c r="C42" s="9">
        <v>21229160</v>
      </c>
      <c r="D42" s="9">
        <v>21978418</v>
      </c>
      <c r="E42" s="4">
        <f>SUM(B42:D42)</f>
        <v>74548278</v>
      </c>
    </row>
    <row r="43" spans="1:5" ht="15" customHeight="1">
      <c r="A43" s="13" t="s">
        <v>30</v>
      </c>
      <c r="B43" s="9"/>
      <c r="C43" s="9"/>
      <c r="D43" s="9"/>
      <c r="E43" s="4">
        <f>SUM(B43:D43)</f>
        <v>0</v>
      </c>
    </row>
    <row r="44" spans="1:5" ht="15" customHeight="1">
      <c r="A44" s="13" t="s">
        <v>35</v>
      </c>
      <c r="B44" s="9"/>
      <c r="C44" s="9">
        <v>315960</v>
      </c>
      <c r="D44" s="9"/>
      <c r="E44" s="4">
        <f>SUM(B44:D44)</f>
        <v>315960</v>
      </c>
    </row>
    <row r="45" spans="1:5" ht="15" customHeight="1">
      <c r="A45" s="12"/>
      <c r="B45" s="9"/>
      <c r="C45" s="9"/>
      <c r="D45" s="9"/>
      <c r="E45" s="9"/>
    </row>
    <row r="46" spans="1:5" ht="15" customHeight="1">
      <c r="A46" s="2" t="s">
        <v>36</v>
      </c>
      <c r="B46" s="9">
        <f>+SUM(B47:B50)</f>
        <v>91300000</v>
      </c>
      <c r="C46" s="9">
        <f>+SUM(C47:C50)</f>
        <v>87600000</v>
      </c>
      <c r="D46" s="9">
        <f>+SUM(D47:D50)</f>
        <v>143200000</v>
      </c>
      <c r="E46" s="9">
        <f>SUM(E47:E50)</f>
        <v>322100000</v>
      </c>
    </row>
    <row r="47" spans="1:5" ht="15" customHeight="1">
      <c r="A47" s="13" t="s">
        <v>24</v>
      </c>
      <c r="B47" s="9">
        <v>91300000</v>
      </c>
      <c r="C47" s="9">
        <v>87600000</v>
      </c>
      <c r="D47" s="9">
        <v>143200000</v>
      </c>
      <c r="E47" s="4">
        <f>SUM(B47:D47)</f>
        <v>322100000</v>
      </c>
    </row>
    <row r="48" spans="1:5" ht="15" customHeight="1">
      <c r="A48" s="13" t="s">
        <v>28</v>
      </c>
      <c r="B48" s="9"/>
      <c r="C48" s="9"/>
      <c r="D48" s="9"/>
      <c r="E48" s="4">
        <f>SUM(B48:D48)</f>
        <v>0</v>
      </c>
    </row>
    <row r="49" spans="1:5" ht="15" customHeight="1">
      <c r="A49" s="13" t="s">
        <v>30</v>
      </c>
      <c r="B49" s="9"/>
      <c r="C49" s="9"/>
      <c r="D49" s="9"/>
      <c r="E49" s="4">
        <f>SUM(B49:D49)</f>
        <v>0</v>
      </c>
    </row>
    <row r="50" spans="1:5" ht="15" customHeight="1">
      <c r="A50" s="13" t="s">
        <v>35</v>
      </c>
      <c r="B50" s="9"/>
      <c r="C50" s="9"/>
      <c r="D50" s="9"/>
      <c r="E50" s="4">
        <f>SUM(B50:D50)</f>
        <v>0</v>
      </c>
    </row>
    <row r="51" spans="2:5" ht="15" customHeight="1">
      <c r="B51" s="9"/>
      <c r="C51" s="9"/>
      <c r="D51" s="9"/>
      <c r="E51" s="9"/>
    </row>
    <row r="52" spans="1:5" ht="15" customHeight="1" thickBot="1">
      <c r="A52" s="47" t="s">
        <v>31</v>
      </c>
      <c r="B52" s="21">
        <f>B40+B46</f>
        <v>122640700</v>
      </c>
      <c r="C52" s="21">
        <f>C40+C46</f>
        <v>109145120</v>
      </c>
      <c r="D52" s="21">
        <f>D40+D46</f>
        <v>165178418</v>
      </c>
      <c r="E52" s="21">
        <f>E40+E46</f>
        <v>396964238</v>
      </c>
    </row>
    <row r="53" ht="15" customHeight="1" thickTop="1">
      <c r="A53" s="38" t="s">
        <v>70</v>
      </c>
    </row>
    <row r="54" ht="15" customHeight="1"/>
    <row r="55" ht="15" customHeight="1"/>
    <row r="56" spans="1:5" ht="15" customHeight="1">
      <c r="A56" s="61" t="s">
        <v>37</v>
      </c>
      <c r="B56" s="61"/>
      <c r="C56" s="61"/>
      <c r="D56" s="61"/>
      <c r="E56" s="61"/>
    </row>
    <row r="57" spans="1:5" ht="15" customHeight="1">
      <c r="A57" s="61" t="s">
        <v>33</v>
      </c>
      <c r="B57" s="61"/>
      <c r="C57" s="61"/>
      <c r="D57" s="61"/>
      <c r="E57" s="61"/>
    </row>
    <row r="58" spans="1:14" ht="15" customHeight="1">
      <c r="A58" s="61" t="s">
        <v>65</v>
      </c>
      <c r="B58" s="61"/>
      <c r="C58" s="61"/>
      <c r="D58" s="61"/>
      <c r="E58" s="61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2"/>
    </row>
    <row r="60" spans="1:5" ht="15" customHeight="1" thickBot="1">
      <c r="A60" s="23" t="s">
        <v>38</v>
      </c>
      <c r="B60" s="33" t="s">
        <v>14</v>
      </c>
      <c r="C60" s="33" t="s">
        <v>15</v>
      </c>
      <c r="D60" s="33" t="s">
        <v>16</v>
      </c>
      <c r="E60" s="33" t="s">
        <v>46</v>
      </c>
    </row>
    <row r="61" ht="15" customHeight="1"/>
    <row r="62" spans="1:5" ht="15" customHeight="1">
      <c r="A62" s="2" t="s">
        <v>34</v>
      </c>
      <c r="B62" s="9">
        <f>+SUM(B63:B66)</f>
        <v>31340700</v>
      </c>
      <c r="C62" s="9">
        <f>+SUM(C63:C66)</f>
        <v>21545120</v>
      </c>
      <c r="D62" s="9">
        <f>+SUM(D63:D66)</f>
        <v>21978418</v>
      </c>
      <c r="E62" s="9">
        <f>+SUM(E63:E66)</f>
        <v>74864238</v>
      </c>
    </row>
    <row r="63" spans="1:5" ht="15" customHeight="1">
      <c r="A63" s="13" t="s">
        <v>39</v>
      </c>
      <c r="B63" s="9">
        <f>+B42</f>
        <v>31340700</v>
      </c>
      <c r="C63" s="9">
        <f>+C42</f>
        <v>21229160</v>
      </c>
      <c r="D63" s="9">
        <f>+D42</f>
        <v>21978418</v>
      </c>
      <c r="E63" s="9">
        <f>SUM(B63:D63)</f>
        <v>74548278</v>
      </c>
    </row>
    <row r="64" spans="1:5" ht="15" customHeight="1">
      <c r="A64" s="13" t="s">
        <v>61</v>
      </c>
      <c r="B64" s="9"/>
      <c r="C64" s="9"/>
      <c r="D64" s="9"/>
      <c r="E64" s="9">
        <f>SUM(B64:D64)</f>
        <v>0</v>
      </c>
    </row>
    <row r="65" spans="1:5" ht="15" customHeight="1">
      <c r="A65" s="53" t="s">
        <v>99</v>
      </c>
      <c r="B65" s="9"/>
      <c r="C65" s="9">
        <v>315960</v>
      </c>
      <c r="D65" s="9"/>
      <c r="E65" s="9">
        <f>SUM(B65:D65)</f>
        <v>315960</v>
      </c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+SUM(B70:B74)</f>
        <v>91300000</v>
      </c>
      <c r="C69" s="9">
        <f>+SUM(C70:C74)</f>
        <v>87600000</v>
      </c>
      <c r="D69" s="9">
        <f>+SUM(D70:D74)</f>
        <v>143200000</v>
      </c>
      <c r="E69" s="9">
        <f>SUM(B69:D69)</f>
        <v>322100000</v>
      </c>
    </row>
    <row r="70" spans="1:5" ht="15" customHeight="1">
      <c r="A70" s="13" t="s">
        <v>44</v>
      </c>
      <c r="B70" s="9">
        <f>+B47</f>
        <v>91300000</v>
      </c>
      <c r="C70" s="9">
        <f>+C47</f>
        <v>87600000</v>
      </c>
      <c r="D70" s="9">
        <f>+D47</f>
        <v>143200000</v>
      </c>
      <c r="E70" s="9">
        <f>SUM(B70:D70)</f>
        <v>322100000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47" t="s">
        <v>31</v>
      </c>
      <c r="B75" s="21">
        <f>B62+B69</f>
        <v>122640700</v>
      </c>
      <c r="C75" s="21">
        <f>C62+C69</f>
        <v>109145120</v>
      </c>
      <c r="D75" s="21">
        <f>D62+D69</f>
        <v>165178418</v>
      </c>
      <c r="E75" s="21">
        <f>E62+E69</f>
        <v>396964238</v>
      </c>
    </row>
    <row r="76" ht="15" customHeight="1" thickTop="1">
      <c r="A76" s="38" t="s">
        <v>70</v>
      </c>
    </row>
    <row r="77" ht="15" customHeight="1"/>
    <row r="78" ht="15" customHeight="1"/>
    <row r="79" spans="1:5" ht="15" customHeight="1">
      <c r="A79" s="61" t="s">
        <v>52</v>
      </c>
      <c r="B79" s="61"/>
      <c r="C79" s="61"/>
      <c r="D79" s="61"/>
      <c r="E79" s="61"/>
    </row>
    <row r="80" spans="1:5" ht="15" customHeight="1">
      <c r="A80" s="61" t="s">
        <v>53</v>
      </c>
      <c r="B80" s="61"/>
      <c r="C80" s="61"/>
      <c r="D80" s="61"/>
      <c r="E80" s="61"/>
    </row>
    <row r="81" spans="1:5" ht="15" customHeight="1">
      <c r="A81" s="61" t="s">
        <v>65</v>
      </c>
      <c r="B81" s="61"/>
      <c r="C81" s="61"/>
      <c r="D81" s="61"/>
      <c r="E81" s="61"/>
    </row>
    <row r="82" spans="1:5" ht="15" customHeight="1">
      <c r="A82" s="26"/>
      <c r="B82" s="25"/>
      <c r="C82" s="25"/>
      <c r="D82" s="25"/>
      <c r="E82" s="25"/>
    </row>
    <row r="83" spans="1:5" ht="15" customHeight="1" thickBot="1">
      <c r="A83" s="27" t="s">
        <v>38</v>
      </c>
      <c r="B83" s="33" t="s">
        <v>14</v>
      </c>
      <c r="C83" s="33" t="s">
        <v>15</v>
      </c>
      <c r="D83" s="33" t="s">
        <v>16</v>
      </c>
      <c r="E83" s="33" t="s">
        <v>46</v>
      </c>
    </row>
    <row r="84" spans="1:5" ht="15" customHeight="1">
      <c r="A84" s="26"/>
      <c r="B84" s="1"/>
      <c r="C84" s="1"/>
      <c r="D84" s="1"/>
      <c r="E84" s="1"/>
    </row>
    <row r="85" spans="1:5" ht="15" customHeight="1">
      <c r="A85" s="29" t="s">
        <v>55</v>
      </c>
      <c r="B85" s="3">
        <f>+'I Trimestre'!E99</f>
        <v>2082931560</v>
      </c>
      <c r="C85" s="3">
        <f aca="true" t="shared" si="1" ref="C85:D87">+B99</f>
        <v>2121290860</v>
      </c>
      <c r="D85" s="3">
        <f t="shared" si="1"/>
        <v>2124145740</v>
      </c>
      <c r="E85" s="3">
        <f>B85</f>
        <v>2082931560</v>
      </c>
    </row>
    <row r="86" spans="1:5" ht="15" customHeight="1">
      <c r="A86" s="30" t="s">
        <v>62</v>
      </c>
      <c r="B86" s="1">
        <f>+'I Trimestre'!E100</f>
        <v>20305560</v>
      </c>
      <c r="C86" s="2">
        <f t="shared" si="1"/>
        <v>88964860</v>
      </c>
      <c r="D86" s="2">
        <f t="shared" si="1"/>
        <v>67419740</v>
      </c>
      <c r="E86" s="2">
        <f>B86</f>
        <v>20305560</v>
      </c>
    </row>
    <row r="87" spans="1:5" ht="15" customHeight="1">
      <c r="A87" s="30" t="s">
        <v>63</v>
      </c>
      <c r="B87" s="1">
        <f>+'I Trimestre'!E101</f>
        <v>2062626000</v>
      </c>
      <c r="C87" s="2">
        <f t="shared" si="1"/>
        <v>2032326000</v>
      </c>
      <c r="D87" s="2">
        <f t="shared" si="1"/>
        <v>2056726000</v>
      </c>
      <c r="E87" s="2">
        <f>B87</f>
        <v>2062626000</v>
      </c>
    </row>
    <row r="88" spans="1:5" ht="15" customHeight="1">
      <c r="A88" s="29" t="s">
        <v>56</v>
      </c>
      <c r="B88" s="36">
        <f>SUM(B89:B90)</f>
        <v>161000000</v>
      </c>
      <c r="C88" s="3">
        <f>SUM(C89:C90)</f>
        <v>112000000</v>
      </c>
      <c r="D88" s="3">
        <f>SUM(D89:D90)</f>
        <v>151000000</v>
      </c>
      <c r="E88" s="3">
        <f>SUM(E89:E90)</f>
        <v>424000000</v>
      </c>
    </row>
    <row r="89" spans="1:5" ht="15" customHeight="1">
      <c r="A89" s="30" t="s">
        <v>62</v>
      </c>
      <c r="B89" s="1">
        <v>100000000</v>
      </c>
      <c r="C89" s="2">
        <v>0</v>
      </c>
      <c r="D89" s="1">
        <v>0</v>
      </c>
      <c r="E89" s="1">
        <f>SUM(B89:D89)</f>
        <v>100000000</v>
      </c>
    </row>
    <row r="90" spans="1:5" ht="15" customHeight="1">
      <c r="A90" s="30" t="s">
        <v>63</v>
      </c>
      <c r="B90" s="1">
        <v>61000000</v>
      </c>
      <c r="C90" s="2">
        <v>112000000</v>
      </c>
      <c r="D90" s="1">
        <v>151000000</v>
      </c>
      <c r="E90" s="1">
        <f>SUM(B90:D90)</f>
        <v>324000000</v>
      </c>
    </row>
    <row r="91" spans="1:5" ht="15" customHeight="1">
      <c r="A91" s="29" t="s">
        <v>57</v>
      </c>
      <c r="B91" s="36">
        <f aca="true" t="shared" si="2" ref="B91:D93">+B85+B88</f>
        <v>2243931560</v>
      </c>
      <c r="C91" s="3">
        <f t="shared" si="2"/>
        <v>2233290860</v>
      </c>
      <c r="D91" s="3">
        <f t="shared" si="2"/>
        <v>2275145740</v>
      </c>
      <c r="E91" s="3">
        <f>E88+E85</f>
        <v>2506931560</v>
      </c>
    </row>
    <row r="92" spans="1:5" ht="15" customHeight="1">
      <c r="A92" s="30" t="s">
        <v>62</v>
      </c>
      <c r="B92" s="1">
        <f t="shared" si="2"/>
        <v>120305560</v>
      </c>
      <c r="C92" s="1">
        <f t="shared" si="2"/>
        <v>88964860</v>
      </c>
      <c r="D92" s="1">
        <f t="shared" si="2"/>
        <v>67419740</v>
      </c>
      <c r="E92" s="1">
        <f>E89+E86</f>
        <v>120305560</v>
      </c>
    </row>
    <row r="93" spans="1:5" ht="15" customHeight="1">
      <c r="A93" s="30" t="s">
        <v>63</v>
      </c>
      <c r="B93" s="25">
        <f t="shared" si="2"/>
        <v>2123626000</v>
      </c>
      <c r="C93" s="1">
        <f t="shared" si="2"/>
        <v>2144326000</v>
      </c>
      <c r="D93" s="1">
        <f t="shared" si="2"/>
        <v>2207726000</v>
      </c>
      <c r="E93" s="1">
        <f>E90+E87</f>
        <v>2386626000</v>
      </c>
    </row>
    <row r="94" spans="1:5" ht="15" customHeight="1">
      <c r="A94" s="29" t="s">
        <v>58</v>
      </c>
      <c r="B94" s="36">
        <f>SUM(B95:B98)</f>
        <v>122640700</v>
      </c>
      <c r="C94" s="36">
        <f>+C95+C98</f>
        <v>109145120</v>
      </c>
      <c r="D94" s="3">
        <f>SUM(D95:D98)</f>
        <v>165178418</v>
      </c>
      <c r="E94" s="3">
        <f>SUM(B94:D94)</f>
        <v>396964238</v>
      </c>
    </row>
    <row r="95" spans="1:5" ht="15" customHeight="1">
      <c r="A95" s="30" t="s">
        <v>62</v>
      </c>
      <c r="B95" s="1">
        <f>+B62</f>
        <v>31340700</v>
      </c>
      <c r="C95" s="1">
        <f>+C62</f>
        <v>21545120</v>
      </c>
      <c r="D95" s="1">
        <f>+D62</f>
        <v>21978418</v>
      </c>
      <c r="E95" s="1">
        <f>SUM(B95:D95)</f>
        <v>74864238</v>
      </c>
    </row>
    <row r="96" spans="1:5" s="50" customFormat="1" ht="15" customHeight="1">
      <c r="A96" s="52" t="s">
        <v>97</v>
      </c>
      <c r="B96" s="25"/>
      <c r="C96" s="25">
        <v>315000</v>
      </c>
      <c r="D96" s="25"/>
      <c r="E96" s="25">
        <f>SUM(B96:D96)</f>
        <v>315000</v>
      </c>
    </row>
    <row r="97" spans="1:5" s="50" customFormat="1" ht="15" customHeight="1">
      <c r="A97" s="52" t="s">
        <v>98</v>
      </c>
      <c r="B97" s="25"/>
      <c r="C97" s="25">
        <v>960</v>
      </c>
      <c r="D97" s="25"/>
      <c r="E97" s="25">
        <f>SUM(B97:D97)</f>
        <v>960</v>
      </c>
    </row>
    <row r="98" spans="1:5" ht="15" customHeight="1">
      <c r="A98" s="30" t="s">
        <v>63</v>
      </c>
      <c r="B98" s="1">
        <f>+B46</f>
        <v>91300000</v>
      </c>
      <c r="C98" s="2">
        <f>+C46</f>
        <v>87600000</v>
      </c>
      <c r="D98" s="2">
        <f>+D46</f>
        <v>143200000</v>
      </c>
      <c r="E98" s="1">
        <f>SUM(B98:D98)</f>
        <v>322100000</v>
      </c>
    </row>
    <row r="99" spans="1:5" ht="15" customHeight="1">
      <c r="A99" s="29" t="s">
        <v>59</v>
      </c>
      <c r="B99" s="36">
        <f aca="true" t="shared" si="3" ref="B99:D100">+B91-B94</f>
        <v>2121290860</v>
      </c>
      <c r="C99" s="3">
        <f t="shared" si="3"/>
        <v>2124145740</v>
      </c>
      <c r="D99" s="3">
        <f t="shared" si="3"/>
        <v>2109967322</v>
      </c>
      <c r="E99" s="3">
        <f>E91-E94</f>
        <v>2109967322</v>
      </c>
    </row>
    <row r="100" spans="1:6" ht="15" customHeight="1">
      <c r="A100" s="30" t="s">
        <v>62</v>
      </c>
      <c r="B100" s="1">
        <f t="shared" si="3"/>
        <v>88964860</v>
      </c>
      <c r="C100" s="50">
        <f t="shared" si="3"/>
        <v>67419740</v>
      </c>
      <c r="D100" s="2">
        <f t="shared" si="3"/>
        <v>45441322</v>
      </c>
      <c r="E100" s="2">
        <f>E92-E95</f>
        <v>45441322</v>
      </c>
      <c r="F100" s="2">
        <f>+D100-45441322</f>
        <v>0</v>
      </c>
    </row>
    <row r="101" spans="1:5" ht="15" customHeight="1">
      <c r="A101" s="30" t="s">
        <v>63</v>
      </c>
      <c r="B101" s="1">
        <f>+B93-B98</f>
        <v>2032326000</v>
      </c>
      <c r="C101" s="1">
        <f>+C93-C98</f>
        <v>2056726000</v>
      </c>
      <c r="D101" s="2">
        <f>+D93-D98</f>
        <v>2064526000</v>
      </c>
      <c r="E101" s="2">
        <f>E93-E98</f>
        <v>2064526000</v>
      </c>
    </row>
    <row r="102" spans="1:5" ht="15" customHeight="1" thickBot="1">
      <c r="A102" s="31"/>
      <c r="B102" s="32"/>
      <c r="C102" s="32"/>
      <c r="D102" s="32"/>
      <c r="E102" s="32"/>
    </row>
    <row r="103" ht="15" customHeight="1" thickTop="1">
      <c r="A103" s="50" t="s">
        <v>70</v>
      </c>
    </row>
    <row r="104" ht="15" customHeight="1">
      <c r="C104" s="2">
        <f>67419740-C100</f>
        <v>0</v>
      </c>
    </row>
    <row r="105" ht="15" customHeight="1"/>
    <row r="106" ht="15" customHeight="1">
      <c r="A106" s="57" t="s">
        <v>101</v>
      </c>
    </row>
  </sheetData>
  <sheetProtection/>
  <mergeCells count="12">
    <mergeCell ref="A1:F1"/>
    <mergeCell ref="A8:F8"/>
    <mergeCell ref="A9:F9"/>
    <mergeCell ref="A34:E34"/>
    <mergeCell ref="A35:E35"/>
    <mergeCell ref="A36:E36"/>
    <mergeCell ref="A58:E58"/>
    <mergeCell ref="A81:E81"/>
    <mergeCell ref="A79:E79"/>
    <mergeCell ref="A80:E80"/>
    <mergeCell ref="A56:E56"/>
    <mergeCell ref="A57:E5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1">
      <selection activeCell="F19" sqref="F19"/>
    </sheetView>
  </sheetViews>
  <sheetFormatPr defaultColWidth="11.57421875" defaultRowHeight="15"/>
  <cols>
    <col min="1" max="1" width="54.28125" style="2" customWidth="1"/>
    <col min="2" max="2" width="20.28125" style="2" customWidth="1"/>
    <col min="3" max="5" width="18.28125" style="2" bestFit="1" customWidth="1"/>
    <col min="6" max="15" width="15.57421875" style="2" customWidth="1"/>
    <col min="16" max="16384" width="11.57421875" style="2" customWidth="1"/>
  </cols>
  <sheetData>
    <row r="1" spans="1:6" ht="15" customHeight="1">
      <c r="A1" s="61" t="s">
        <v>0</v>
      </c>
      <c r="B1" s="61"/>
      <c r="C1" s="61"/>
      <c r="D1" s="61"/>
      <c r="E1" s="61"/>
      <c r="F1" s="61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71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61" t="s">
        <v>1</v>
      </c>
      <c r="B8" s="61"/>
      <c r="C8" s="61"/>
      <c r="D8" s="61"/>
      <c r="E8" s="61"/>
      <c r="F8" s="61"/>
    </row>
    <row r="9" spans="1:6" ht="15" customHeight="1">
      <c r="A9" s="61" t="s">
        <v>2</v>
      </c>
      <c r="B9" s="61"/>
      <c r="C9" s="61"/>
      <c r="D9" s="61"/>
      <c r="E9" s="61"/>
      <c r="F9" s="61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17</v>
      </c>
      <c r="D11" s="10" t="s">
        <v>18</v>
      </c>
      <c r="E11" s="10" t="s">
        <v>19</v>
      </c>
      <c r="F11" s="10" t="s">
        <v>47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/>
      <c r="D14" s="14"/>
      <c r="E14" s="14"/>
      <c r="F14" s="15">
        <f>SUM(C14:E14)</f>
        <v>0</v>
      </c>
    </row>
    <row r="15" spans="1:6" ht="15" customHeight="1">
      <c r="A15" s="13" t="s">
        <v>27</v>
      </c>
      <c r="B15" s="2" t="s">
        <v>26</v>
      </c>
      <c r="C15" s="14">
        <v>68</v>
      </c>
      <c r="D15" s="14">
        <v>54</v>
      </c>
      <c r="E15" s="14">
        <v>50</v>
      </c>
      <c r="F15" s="15">
        <f>SUM(C15:E15)</f>
        <v>172</v>
      </c>
    </row>
    <row r="16" spans="1:6" ht="15" customHeight="1">
      <c r="A16" s="55" t="s">
        <v>28</v>
      </c>
      <c r="C16" s="14"/>
      <c r="D16" s="14"/>
      <c r="E16" s="1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8" customFormat="1" ht="15" customHeight="1">
      <c r="A18" s="13"/>
      <c r="B18" s="44" t="s">
        <v>29</v>
      </c>
      <c r="C18" s="14"/>
      <c r="D18" s="14"/>
      <c r="E18" s="14"/>
      <c r="F18" s="40"/>
    </row>
    <row r="19" spans="1:6" s="38" customFormat="1" ht="15" customHeight="1">
      <c r="A19" s="45" t="s">
        <v>79</v>
      </c>
      <c r="B19" s="38" t="s">
        <v>26</v>
      </c>
      <c r="C19" s="14"/>
      <c r="D19" s="14"/>
      <c r="E19" s="14"/>
      <c r="F19" s="40">
        <v>553</v>
      </c>
    </row>
    <row r="20" spans="1:6" ht="15" customHeight="1">
      <c r="A20" s="45" t="s">
        <v>80</v>
      </c>
      <c r="B20" s="44" t="s">
        <v>26</v>
      </c>
      <c r="C20" s="14"/>
      <c r="D20" s="14"/>
      <c r="E20" s="14"/>
      <c r="F20" s="15">
        <v>710</v>
      </c>
    </row>
    <row r="21" spans="1:6" ht="15" customHeight="1">
      <c r="A21" s="13"/>
      <c r="B21" s="38"/>
      <c r="C21" s="14"/>
      <c r="D21" s="14"/>
      <c r="E21" s="14"/>
      <c r="F21" s="15">
        <f aca="true" t="shared" si="0" ref="F21:F27">SUM(C21:E21)</f>
        <v>0</v>
      </c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/>
      <c r="D23" s="14"/>
      <c r="E23" s="14"/>
      <c r="F23" s="15">
        <f t="shared" si="0"/>
        <v>0</v>
      </c>
    </row>
    <row r="24" spans="1:6" ht="15" customHeight="1">
      <c r="A24" s="13"/>
      <c r="B24" s="2" t="s">
        <v>29</v>
      </c>
      <c r="C24" s="14"/>
      <c r="D24" s="14"/>
      <c r="E24" s="14"/>
      <c r="F24" s="15">
        <f t="shared" si="0"/>
        <v>0</v>
      </c>
    </row>
    <row r="25" spans="1:6" ht="15" customHeight="1">
      <c r="A25" s="12" t="s">
        <v>30</v>
      </c>
      <c r="F25" s="15"/>
    </row>
    <row r="26" spans="1:6" ht="15" customHeight="1">
      <c r="A26" s="13" t="s">
        <v>25</v>
      </c>
      <c r="B26" s="2" t="s">
        <v>26</v>
      </c>
      <c r="C26" s="14"/>
      <c r="D26" s="14"/>
      <c r="E26" s="14"/>
      <c r="F26" s="15">
        <f t="shared" si="0"/>
        <v>0</v>
      </c>
    </row>
    <row r="27" spans="1:6" ht="15" customHeight="1">
      <c r="A27" s="13" t="s">
        <v>27</v>
      </c>
      <c r="B27" s="2" t="s">
        <v>26</v>
      </c>
      <c r="C27" s="14"/>
      <c r="D27" s="14"/>
      <c r="E27" s="14"/>
      <c r="F27" s="15">
        <f t="shared" si="0"/>
        <v>0</v>
      </c>
    </row>
    <row r="28" ht="15" customHeight="1"/>
    <row r="29" spans="1:6" ht="15" customHeight="1" thickBot="1">
      <c r="A29" s="17" t="s">
        <v>31</v>
      </c>
      <c r="B29" s="17"/>
      <c r="C29" s="18">
        <f>C15+C19+C23</f>
        <v>68</v>
      </c>
      <c r="D29" s="18">
        <f>D15+D19+D23</f>
        <v>54</v>
      </c>
      <c r="E29" s="18">
        <f>E15+E19+E23</f>
        <v>50</v>
      </c>
      <c r="F29" s="18">
        <f>F15+F19+F23</f>
        <v>725</v>
      </c>
    </row>
    <row r="30" spans="1:15" ht="15" customHeight="1" thickTop="1">
      <c r="A30" s="19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ht="15" customHeight="1">
      <c r="A31" s="38" t="s">
        <v>74</v>
      </c>
    </row>
    <row r="32" ht="15" customHeight="1"/>
    <row r="33" ht="15" customHeight="1"/>
    <row r="34" spans="1:5" ht="15" customHeight="1">
      <c r="A34" s="62" t="s">
        <v>32</v>
      </c>
      <c r="B34" s="62"/>
      <c r="C34" s="62"/>
      <c r="D34" s="62"/>
      <c r="E34" s="62"/>
    </row>
    <row r="35" spans="1:5" ht="15" customHeight="1">
      <c r="A35" s="61" t="s">
        <v>33</v>
      </c>
      <c r="B35" s="61"/>
      <c r="C35" s="61"/>
      <c r="D35" s="61"/>
      <c r="E35" s="61"/>
    </row>
    <row r="36" spans="1:14" ht="15" customHeight="1">
      <c r="A36" s="61" t="s">
        <v>65</v>
      </c>
      <c r="B36" s="61"/>
      <c r="C36" s="61"/>
      <c r="D36" s="61"/>
      <c r="E36" s="61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17</v>
      </c>
      <c r="C38" s="10" t="s">
        <v>18</v>
      </c>
      <c r="D38" s="10" t="s">
        <v>19</v>
      </c>
      <c r="E38" s="10" t="s">
        <v>47</v>
      </c>
    </row>
    <row r="39" ht="15" customHeight="1"/>
    <row r="40" spans="1:5" ht="15" customHeight="1">
      <c r="A40" s="2" t="s">
        <v>34</v>
      </c>
      <c r="B40" s="9">
        <f>+SUM(B41:B44)</f>
        <v>15525040</v>
      </c>
      <c r="C40" s="9">
        <f>+SUM(C41:C44)</f>
        <v>47998018.8</v>
      </c>
      <c r="D40" s="9">
        <f>+SUM(D41:D44)</f>
        <v>29850200</v>
      </c>
      <c r="E40" s="4">
        <f>SUM(E41:E44)</f>
        <v>93373258.8</v>
      </c>
    </row>
    <row r="41" spans="1:5" ht="15" customHeight="1">
      <c r="A41" s="13" t="s">
        <v>24</v>
      </c>
      <c r="B41" s="9"/>
      <c r="C41" s="9"/>
      <c r="D41" s="9"/>
      <c r="E41" s="4">
        <f>SUM(B41:D41)</f>
        <v>0</v>
      </c>
    </row>
    <row r="42" spans="1:5" ht="15" customHeight="1">
      <c r="A42" s="13" t="s">
        <v>28</v>
      </c>
      <c r="B42" s="9">
        <v>15525040</v>
      </c>
      <c r="C42" s="9">
        <v>47998018.8</v>
      </c>
      <c r="D42" s="9">
        <v>29850200</v>
      </c>
      <c r="E42" s="4">
        <f>SUM(B42:D42)</f>
        <v>93373258.8</v>
      </c>
    </row>
    <row r="43" spans="1:5" ht="15" customHeight="1">
      <c r="A43" s="13" t="s">
        <v>30</v>
      </c>
      <c r="B43" s="9"/>
      <c r="C43" s="9"/>
      <c r="D43" s="9"/>
      <c r="E43" s="4">
        <f>SUM(B43:D43)</f>
        <v>0</v>
      </c>
    </row>
    <row r="44" spans="1:5" ht="15" customHeight="1">
      <c r="A44" s="13" t="s">
        <v>35</v>
      </c>
      <c r="B44" s="9"/>
      <c r="C44" s="9"/>
      <c r="D44" s="9"/>
      <c r="E44" s="4">
        <f>SUM(B44:D44)</f>
        <v>0</v>
      </c>
    </row>
    <row r="45" spans="1:5" ht="15" customHeight="1">
      <c r="A45" s="12"/>
      <c r="B45" s="9"/>
      <c r="C45" s="9"/>
      <c r="D45" s="9"/>
      <c r="E45" s="4"/>
    </row>
    <row r="46" spans="1:5" ht="15" customHeight="1">
      <c r="A46" s="2" t="s">
        <v>36</v>
      </c>
      <c r="B46" s="9">
        <f>+SUM(B47:B50)</f>
        <v>174750000</v>
      </c>
      <c r="C46" s="9">
        <f>+SUM(C47:C50)</f>
        <v>164700000</v>
      </c>
      <c r="D46" s="9">
        <f>+SUM(D47:D50)</f>
        <v>131810000</v>
      </c>
      <c r="E46" s="4">
        <f>SUM(E47:E50)</f>
        <v>471260000</v>
      </c>
    </row>
    <row r="47" spans="1:5" ht="15" customHeight="1">
      <c r="A47" s="13" t="s">
        <v>24</v>
      </c>
      <c r="B47" s="9">
        <v>174750000</v>
      </c>
      <c r="C47" s="9">
        <v>164700000</v>
      </c>
      <c r="D47" s="9">
        <v>131810000</v>
      </c>
      <c r="E47" s="4">
        <f>SUM(B47:D47)</f>
        <v>471260000</v>
      </c>
    </row>
    <row r="48" spans="1:5" ht="15" customHeight="1">
      <c r="A48" s="13" t="s">
        <v>28</v>
      </c>
      <c r="B48" s="9"/>
      <c r="C48" s="9">
        <v>0</v>
      </c>
      <c r="D48" s="9">
        <v>0</v>
      </c>
      <c r="E48" s="4">
        <f>SUM(B48:D48)</f>
        <v>0</v>
      </c>
    </row>
    <row r="49" spans="1:5" ht="15" customHeight="1">
      <c r="A49" s="13" t="s">
        <v>30</v>
      </c>
      <c r="B49" s="9"/>
      <c r="C49" s="9"/>
      <c r="D49" s="9"/>
      <c r="E49" s="4">
        <f>SUM(B49:D49)</f>
        <v>0</v>
      </c>
    </row>
    <row r="50" spans="1:5" ht="15" customHeight="1">
      <c r="A50" s="13" t="s">
        <v>35</v>
      </c>
      <c r="B50" s="9"/>
      <c r="C50" s="9"/>
      <c r="D50" s="9"/>
      <c r="E50" s="4">
        <f>SUM(B50:D50)</f>
        <v>0</v>
      </c>
    </row>
    <row r="51" spans="2:5" ht="15" customHeight="1">
      <c r="B51" s="9"/>
      <c r="C51" s="9"/>
      <c r="D51" s="9"/>
      <c r="E51" s="4"/>
    </row>
    <row r="52" spans="1:5" ht="15" customHeight="1" thickBot="1">
      <c r="A52" s="17" t="s">
        <v>31</v>
      </c>
      <c r="B52" s="34">
        <f>B40+B46</f>
        <v>190275040</v>
      </c>
      <c r="C52" s="34">
        <f>C40+C46</f>
        <v>212698018.8</v>
      </c>
      <c r="D52" s="34">
        <f>D40+D46</f>
        <v>161660200</v>
      </c>
      <c r="E52" s="21">
        <f>E40+E46</f>
        <v>564633258.8</v>
      </c>
    </row>
    <row r="53" ht="15" customHeight="1" thickTop="1">
      <c r="A53" s="38" t="s">
        <v>74</v>
      </c>
    </row>
    <row r="54" ht="15" customHeight="1"/>
    <row r="55" ht="15" customHeight="1"/>
    <row r="56" spans="1:5" ht="15" customHeight="1">
      <c r="A56" s="61" t="s">
        <v>37</v>
      </c>
      <c r="B56" s="61"/>
      <c r="C56" s="61"/>
      <c r="D56" s="61"/>
      <c r="E56" s="61"/>
    </row>
    <row r="57" spans="1:5" ht="15" customHeight="1">
      <c r="A57" s="61" t="s">
        <v>33</v>
      </c>
      <c r="B57" s="61"/>
      <c r="C57" s="61"/>
      <c r="D57" s="61"/>
      <c r="E57" s="61"/>
    </row>
    <row r="58" spans="1:14" ht="15" customHeight="1">
      <c r="A58" s="61" t="s">
        <v>65</v>
      </c>
      <c r="B58" s="61"/>
      <c r="C58" s="61"/>
      <c r="D58" s="61"/>
      <c r="E58" s="61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2"/>
    </row>
    <row r="60" spans="1:5" ht="15" customHeight="1" thickBot="1">
      <c r="A60" s="23" t="s">
        <v>38</v>
      </c>
      <c r="B60" s="10" t="s">
        <v>17</v>
      </c>
      <c r="C60" s="10" t="s">
        <v>18</v>
      </c>
      <c r="D60" s="10" t="s">
        <v>19</v>
      </c>
      <c r="E60" s="10" t="s">
        <v>47</v>
      </c>
    </row>
    <row r="61" ht="15" customHeight="1"/>
    <row r="62" spans="1:5" ht="15" customHeight="1">
      <c r="A62" s="2" t="s">
        <v>34</v>
      </c>
      <c r="B62" s="9">
        <f>+SUM(B63:B64)</f>
        <v>15525040</v>
      </c>
      <c r="C62" s="9">
        <f>+SUM(C63:C64)</f>
        <v>47998018.8</v>
      </c>
      <c r="D62" s="9">
        <f>+SUM(D63:D64)</f>
        <v>29850200</v>
      </c>
      <c r="E62" s="9">
        <f>SUM(B62:D62)</f>
        <v>93373258.8</v>
      </c>
    </row>
    <row r="63" spans="1:5" ht="15" customHeight="1">
      <c r="A63" s="13" t="s">
        <v>39</v>
      </c>
      <c r="B63" s="9">
        <v>15525040</v>
      </c>
      <c r="C63" s="9">
        <v>47998018.8</v>
      </c>
      <c r="D63" s="9">
        <v>29850200</v>
      </c>
      <c r="E63" s="9">
        <f>SUM(B63:D63)</f>
        <v>93373258.8</v>
      </c>
    </row>
    <row r="64" spans="1:5" ht="15" customHeight="1">
      <c r="A64" s="13" t="s">
        <v>61</v>
      </c>
      <c r="B64" s="9"/>
      <c r="C64" s="9"/>
      <c r="D64" s="9"/>
      <c r="E64" s="9">
        <f>SUM(B64:D64)</f>
        <v>0</v>
      </c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+SUM(B70:B72)</f>
        <v>174750000</v>
      </c>
      <c r="C69" s="9">
        <f>+SUM(C70:C72)</f>
        <v>164700000</v>
      </c>
      <c r="D69" s="9">
        <f>+SUM(D70:D72)</f>
        <v>131810000</v>
      </c>
      <c r="E69" s="9">
        <f>SUM(B69:D69)</f>
        <v>471260000</v>
      </c>
    </row>
    <row r="70" spans="1:5" ht="15" customHeight="1">
      <c r="A70" s="13" t="s">
        <v>44</v>
      </c>
      <c r="B70" s="9">
        <v>174750000</v>
      </c>
      <c r="C70" s="9">
        <v>164700000</v>
      </c>
      <c r="D70" s="9">
        <v>131810000</v>
      </c>
      <c r="E70" s="9">
        <f>SUM(B70:D70)</f>
        <v>471260000</v>
      </c>
    </row>
    <row r="71" spans="1:5" ht="15" customHeight="1">
      <c r="A71" s="56" t="s">
        <v>100</v>
      </c>
      <c r="B71" s="9"/>
      <c r="C71" s="9">
        <v>0</v>
      </c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14" ht="15" customHeight="1" thickBot="1">
      <c r="A75" s="17" t="s">
        <v>31</v>
      </c>
      <c r="B75" s="34">
        <f>B62+B69</f>
        <v>190275040</v>
      </c>
      <c r="C75" s="34">
        <f>C62+C69</f>
        <v>212698018.8</v>
      </c>
      <c r="D75" s="34">
        <f>D62+D69</f>
        <v>161660200</v>
      </c>
      <c r="E75" s="34">
        <f>E62+E69</f>
        <v>564633258.8</v>
      </c>
      <c r="N75" s="2">
        <f>+H63+H70</f>
        <v>0</v>
      </c>
    </row>
    <row r="76" ht="15" customHeight="1" thickTop="1">
      <c r="A76" s="38" t="s">
        <v>74</v>
      </c>
    </row>
    <row r="77" ht="15" customHeight="1"/>
    <row r="78" ht="15" customHeight="1"/>
    <row r="79" spans="1:5" ht="15" customHeight="1">
      <c r="A79" s="61" t="s">
        <v>52</v>
      </c>
      <c r="B79" s="61"/>
      <c r="C79" s="61"/>
      <c r="D79" s="61"/>
      <c r="E79" s="61"/>
    </row>
    <row r="80" spans="1:5" ht="15" customHeight="1">
      <c r="A80" s="61" t="s">
        <v>53</v>
      </c>
      <c r="B80" s="61"/>
      <c r="C80" s="61"/>
      <c r="D80" s="61"/>
      <c r="E80" s="61"/>
    </row>
    <row r="81" spans="1:5" ht="15" customHeight="1">
      <c r="A81" s="61" t="s">
        <v>65</v>
      </c>
      <c r="B81" s="61"/>
      <c r="C81" s="61"/>
      <c r="D81" s="61"/>
      <c r="E81" s="61"/>
    </row>
    <row r="82" spans="1:5" ht="15" customHeight="1">
      <c r="A82" s="26"/>
      <c r="B82" s="25"/>
      <c r="C82" s="25"/>
      <c r="D82" s="25"/>
      <c r="E82" s="25"/>
    </row>
    <row r="83" spans="1:5" ht="15" customHeight="1" thickBot="1">
      <c r="A83" s="27" t="s">
        <v>38</v>
      </c>
      <c r="B83" s="10" t="s">
        <v>17</v>
      </c>
      <c r="C83" s="10" t="s">
        <v>18</v>
      </c>
      <c r="D83" s="10" t="s">
        <v>19</v>
      </c>
      <c r="E83" s="10" t="s">
        <v>47</v>
      </c>
    </row>
    <row r="84" spans="1:5" ht="15" customHeight="1">
      <c r="A84" s="26"/>
      <c r="B84" s="1"/>
      <c r="C84" s="1"/>
      <c r="D84" s="1"/>
      <c r="E84" s="1"/>
    </row>
    <row r="85" spans="1:5" ht="15" customHeight="1">
      <c r="A85" s="29" t="s">
        <v>55</v>
      </c>
      <c r="B85" s="3">
        <f>'II Trimestre'!E99</f>
        <v>2109967322</v>
      </c>
      <c r="C85" s="3">
        <f>B99</f>
        <v>2137251282</v>
      </c>
      <c r="D85" s="3">
        <f>C99</f>
        <v>2030553263.2</v>
      </c>
      <c r="E85" s="3">
        <f>B85</f>
        <v>2109967322</v>
      </c>
    </row>
    <row r="86" spans="1:5" ht="15" customHeight="1">
      <c r="A86" s="30" t="s">
        <v>62</v>
      </c>
      <c r="B86" s="53">
        <f>'II Trimestre'!E100</f>
        <v>45441322</v>
      </c>
      <c r="C86" s="2">
        <f>B100</f>
        <v>179916282</v>
      </c>
      <c r="D86" s="2">
        <f>+C100</f>
        <v>131918263.2</v>
      </c>
      <c r="E86" s="2">
        <f>B86</f>
        <v>45441322</v>
      </c>
    </row>
    <row r="87" spans="1:5" ht="15" customHeight="1">
      <c r="A87" s="30" t="s">
        <v>63</v>
      </c>
      <c r="B87" s="53">
        <f>'II Trimestre'!E101</f>
        <v>2064526000</v>
      </c>
      <c r="C87" s="2">
        <f>B101</f>
        <v>1957335000</v>
      </c>
      <c r="D87" s="2">
        <f>C101</f>
        <v>1898635000</v>
      </c>
      <c r="E87" s="2">
        <f>B87</f>
        <v>2064526000</v>
      </c>
    </row>
    <row r="88" spans="1:5" ht="15" customHeight="1">
      <c r="A88" s="29" t="s">
        <v>56</v>
      </c>
      <c r="B88" s="36">
        <f>SUM(B89:B90)</f>
        <v>217559000</v>
      </c>
      <c r="C88" s="36">
        <f>SUM(C89:C90)</f>
        <v>106000000</v>
      </c>
      <c r="D88" s="36">
        <f>SUM(D89:D90)</f>
        <v>94000000</v>
      </c>
      <c r="E88" s="3">
        <f>SUM(E89:E90)</f>
        <v>417559000</v>
      </c>
    </row>
    <row r="89" spans="1:5" ht="15" customHeight="1">
      <c r="A89" s="30" t="s">
        <v>62</v>
      </c>
      <c r="B89" s="1">
        <v>150000000</v>
      </c>
      <c r="C89" s="2">
        <v>0</v>
      </c>
      <c r="D89" s="1">
        <v>0</v>
      </c>
      <c r="E89" s="1">
        <f>SUM(B89:D89)</f>
        <v>150000000</v>
      </c>
    </row>
    <row r="90" spans="1:5" ht="15" customHeight="1">
      <c r="A90" s="30" t="s">
        <v>63</v>
      </c>
      <c r="B90" s="1">
        <v>67559000</v>
      </c>
      <c r="C90" s="2">
        <v>106000000</v>
      </c>
      <c r="D90" s="1">
        <v>94000000</v>
      </c>
      <c r="E90" s="1">
        <f>SUM(B90:D90)</f>
        <v>267559000</v>
      </c>
    </row>
    <row r="91" spans="1:5" ht="15" customHeight="1">
      <c r="A91" s="29" t="s">
        <v>57</v>
      </c>
      <c r="B91" s="36">
        <f>B88+B85</f>
        <v>2327526322</v>
      </c>
      <c r="C91" s="36">
        <f>C88+C85</f>
        <v>2243251282</v>
      </c>
      <c r="D91" s="36">
        <f>D88+D85</f>
        <v>2124553263.2</v>
      </c>
      <c r="E91" s="3">
        <f>E88+E85</f>
        <v>2527526322</v>
      </c>
    </row>
    <row r="92" spans="1:5" ht="15" customHeight="1">
      <c r="A92" s="30" t="s">
        <v>62</v>
      </c>
      <c r="B92" s="2">
        <f aca="true" t="shared" si="1" ref="B92:D93">+B86+B89</f>
        <v>195441322</v>
      </c>
      <c r="C92" s="53">
        <f t="shared" si="1"/>
        <v>179916282</v>
      </c>
      <c r="D92" s="53">
        <f t="shared" si="1"/>
        <v>131918263.2</v>
      </c>
      <c r="E92" s="2">
        <f>E89+E86</f>
        <v>195441322</v>
      </c>
    </row>
    <row r="93" spans="1:5" ht="15" customHeight="1">
      <c r="A93" s="30" t="s">
        <v>63</v>
      </c>
      <c r="B93" s="53">
        <f t="shared" si="1"/>
        <v>2132085000</v>
      </c>
      <c r="C93" s="53">
        <f t="shared" si="1"/>
        <v>2063335000</v>
      </c>
      <c r="D93" s="53">
        <f t="shared" si="1"/>
        <v>1992635000</v>
      </c>
      <c r="E93" s="2">
        <f>E90+E87</f>
        <v>2332085000</v>
      </c>
    </row>
    <row r="94" spans="1:5" ht="15" customHeight="1">
      <c r="A94" s="29" t="s">
        <v>58</v>
      </c>
      <c r="B94" s="3">
        <f>+B95+B98</f>
        <v>190275040</v>
      </c>
      <c r="C94" s="36">
        <f>+C95+C98</f>
        <v>212698018.8</v>
      </c>
      <c r="D94" s="36">
        <f>+D95+D98</f>
        <v>161660200</v>
      </c>
      <c r="E94" s="36">
        <f>+E95+E98</f>
        <v>564633258.8</v>
      </c>
    </row>
    <row r="95" spans="1:5" ht="15" customHeight="1">
      <c r="A95" s="30" t="s">
        <v>62</v>
      </c>
      <c r="B95" s="2">
        <f>B62</f>
        <v>15525040</v>
      </c>
      <c r="C95" s="53">
        <f>C62</f>
        <v>47998018.8</v>
      </c>
      <c r="D95" s="53">
        <f>D62</f>
        <v>29850200</v>
      </c>
      <c r="E95" s="2">
        <f>SUM(B95:D95)</f>
        <v>93373258.8</v>
      </c>
    </row>
    <row r="96" s="53" customFormat="1" ht="15" customHeight="1">
      <c r="A96" s="52" t="s">
        <v>97</v>
      </c>
    </row>
    <row r="97" s="53" customFormat="1" ht="15" customHeight="1">
      <c r="A97" s="52" t="s">
        <v>98</v>
      </c>
    </row>
    <row r="98" spans="1:5" ht="15" customHeight="1">
      <c r="A98" s="30" t="s">
        <v>63</v>
      </c>
      <c r="B98" s="2">
        <f>B69</f>
        <v>174750000</v>
      </c>
      <c r="C98" s="53">
        <f>C69</f>
        <v>164700000</v>
      </c>
      <c r="D98" s="53">
        <f>D69</f>
        <v>131810000</v>
      </c>
      <c r="E98" s="2">
        <f>SUM(B98:D98)</f>
        <v>471260000</v>
      </c>
    </row>
    <row r="99" spans="1:5" ht="15" customHeight="1">
      <c r="A99" s="29" t="s">
        <v>59</v>
      </c>
      <c r="B99" s="36">
        <f aca="true" t="shared" si="2" ref="B99:E100">B91-B94</f>
        <v>2137251282</v>
      </c>
      <c r="C99" s="36">
        <f t="shared" si="2"/>
        <v>2030553263.2</v>
      </c>
      <c r="D99" s="36">
        <f t="shared" si="2"/>
        <v>1962893063.2</v>
      </c>
      <c r="E99" s="3">
        <f t="shared" si="2"/>
        <v>1962893063.2</v>
      </c>
    </row>
    <row r="100" spans="1:5" ht="15" customHeight="1">
      <c r="A100" s="30" t="s">
        <v>62</v>
      </c>
      <c r="B100" s="53">
        <f t="shared" si="2"/>
        <v>179916282</v>
      </c>
      <c r="C100" s="53">
        <f t="shared" si="2"/>
        <v>131918263.2</v>
      </c>
      <c r="D100" s="53">
        <f t="shared" si="2"/>
        <v>102068063.2</v>
      </c>
      <c r="E100" s="2">
        <f t="shared" si="2"/>
        <v>102068063.2</v>
      </c>
    </row>
    <row r="101" spans="1:5" ht="15" customHeight="1">
      <c r="A101" s="30" t="s">
        <v>63</v>
      </c>
      <c r="B101" s="53">
        <f>B93-B98</f>
        <v>1957335000</v>
      </c>
      <c r="C101" s="53">
        <f>C93-C98</f>
        <v>1898635000</v>
      </c>
      <c r="D101" s="53">
        <f>D93-D98</f>
        <v>1860825000</v>
      </c>
      <c r="E101" s="2">
        <f>E93-E98</f>
        <v>1860825000</v>
      </c>
    </row>
    <row r="102" spans="1:5" ht="15" customHeight="1" thickBot="1">
      <c r="A102" s="31"/>
      <c r="B102" s="32"/>
      <c r="C102" s="32"/>
      <c r="D102" s="32"/>
      <c r="E102" s="32"/>
    </row>
    <row r="103" ht="15" customHeight="1" thickTop="1">
      <c r="A103" s="50" t="s">
        <v>74</v>
      </c>
    </row>
    <row r="104" ht="15" customHeight="1"/>
    <row r="105" ht="15" customHeight="1"/>
    <row r="106" ht="15">
      <c r="A106" s="59" t="s">
        <v>102</v>
      </c>
    </row>
  </sheetData>
  <sheetProtection/>
  <mergeCells count="12">
    <mergeCell ref="A1:F1"/>
    <mergeCell ref="A8:F8"/>
    <mergeCell ref="A9:F9"/>
    <mergeCell ref="A34:E34"/>
    <mergeCell ref="A35:E35"/>
    <mergeCell ref="A36:E36"/>
    <mergeCell ref="A58:E58"/>
    <mergeCell ref="A81:E81"/>
    <mergeCell ref="A79:E79"/>
    <mergeCell ref="A80:E80"/>
    <mergeCell ref="A56:E56"/>
    <mergeCell ref="A57:E5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zoomScale="90" zoomScaleNormal="90" zoomScalePageLayoutView="0" workbookViewId="0" topLeftCell="A91">
      <selection activeCell="A107" sqref="A107"/>
    </sheetView>
  </sheetViews>
  <sheetFormatPr defaultColWidth="11.57421875" defaultRowHeight="15"/>
  <cols>
    <col min="1" max="1" width="54.28125" style="2" customWidth="1"/>
    <col min="2" max="2" width="19.421875" style="2" customWidth="1"/>
    <col min="3" max="3" width="18.28125" style="2" customWidth="1"/>
    <col min="4" max="4" width="17.57421875" style="2" customWidth="1"/>
    <col min="5" max="5" width="19.28125" style="2" bestFit="1" customWidth="1"/>
    <col min="6" max="15" width="15.57421875" style="2" customWidth="1"/>
    <col min="16" max="16384" width="11.57421875" style="2" customWidth="1"/>
  </cols>
  <sheetData>
    <row r="1" spans="1:6" ht="15" customHeight="1">
      <c r="A1" s="61" t="s">
        <v>0</v>
      </c>
      <c r="B1" s="61"/>
      <c r="C1" s="61"/>
      <c r="D1" s="61"/>
      <c r="E1" s="61"/>
      <c r="F1" s="61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72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61" t="s">
        <v>1</v>
      </c>
      <c r="B8" s="61"/>
      <c r="C8" s="61"/>
      <c r="D8" s="61"/>
      <c r="E8" s="61"/>
      <c r="F8" s="61"/>
    </row>
    <row r="9" spans="1:6" ht="15" customHeight="1">
      <c r="A9" s="61" t="s">
        <v>2</v>
      </c>
      <c r="B9" s="61"/>
      <c r="C9" s="61"/>
      <c r="D9" s="61"/>
      <c r="E9" s="61"/>
      <c r="F9" s="61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20</v>
      </c>
      <c r="D11" s="10" t="s">
        <v>21</v>
      </c>
      <c r="E11" s="10" t="s">
        <v>22</v>
      </c>
      <c r="F11" s="10" t="s">
        <v>48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/>
      <c r="D14" s="14"/>
      <c r="E14" s="14"/>
      <c r="F14" s="15">
        <f>SUM(C14:E14)</f>
        <v>0</v>
      </c>
    </row>
    <row r="15" spans="1:6" ht="15" customHeight="1">
      <c r="A15" s="13" t="s">
        <v>27</v>
      </c>
      <c r="B15" s="2" t="s">
        <v>26</v>
      </c>
      <c r="C15" s="14">
        <v>48</v>
      </c>
      <c r="D15" s="14">
        <v>55</v>
      </c>
      <c r="E15" s="14">
        <v>57</v>
      </c>
      <c r="F15" s="15">
        <f>SUM(C15:E15)</f>
        <v>160</v>
      </c>
    </row>
    <row r="16" spans="1:6" ht="15" customHeight="1">
      <c r="A16" s="12" t="s">
        <v>28</v>
      </c>
      <c r="C16" s="14"/>
      <c r="D16" s="35"/>
      <c r="E16" s="35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8" customFormat="1" ht="15" customHeight="1">
      <c r="A18" s="13"/>
      <c r="B18" s="44" t="s">
        <v>29</v>
      </c>
      <c r="C18" s="14"/>
      <c r="D18" s="14"/>
      <c r="E18" s="14"/>
      <c r="F18" s="40"/>
    </row>
    <row r="19" spans="1:6" s="38" customFormat="1" ht="15" customHeight="1">
      <c r="A19" s="45" t="s">
        <v>79</v>
      </c>
      <c r="B19" s="38" t="s">
        <v>26</v>
      </c>
      <c r="C19" s="14"/>
      <c r="D19" s="14"/>
      <c r="E19" s="14">
        <v>676</v>
      </c>
      <c r="F19" s="40">
        <f>SUM(C19:E19)</f>
        <v>676</v>
      </c>
    </row>
    <row r="20" spans="1:6" ht="15" customHeight="1">
      <c r="A20" s="45" t="s">
        <v>80</v>
      </c>
      <c r="B20" s="44" t="s">
        <v>26</v>
      </c>
      <c r="C20" s="14"/>
      <c r="D20" s="14"/>
      <c r="E20" s="14"/>
      <c r="F20" s="58">
        <f>1748-109</f>
        <v>1639</v>
      </c>
    </row>
    <row r="21" spans="1:6" ht="15" customHeight="1">
      <c r="A21" s="13"/>
      <c r="B21" s="38"/>
      <c r="C21" s="14"/>
      <c r="D21" s="14"/>
      <c r="E21" s="14"/>
      <c r="F21" s="15">
        <f>SUM(C21:E21)</f>
        <v>0</v>
      </c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/>
      <c r="D23" s="14"/>
      <c r="E23" s="14"/>
      <c r="F23" s="15">
        <v>109</v>
      </c>
    </row>
    <row r="24" spans="1:6" ht="15" customHeight="1">
      <c r="A24" s="13"/>
      <c r="B24" s="2" t="s">
        <v>29</v>
      </c>
      <c r="C24" s="14"/>
      <c r="D24" s="14"/>
      <c r="E24" s="14"/>
      <c r="F24" s="15">
        <f>SUM(C24:E24)</f>
        <v>0</v>
      </c>
    </row>
    <row r="25" spans="1:6" ht="15" customHeight="1">
      <c r="A25" s="12" t="s">
        <v>30</v>
      </c>
      <c r="F25" s="15"/>
    </row>
    <row r="26" spans="1:6" ht="15" customHeight="1">
      <c r="A26" s="13" t="s">
        <v>25</v>
      </c>
      <c r="B26" s="2" t="s">
        <v>26</v>
      </c>
      <c r="C26" s="14"/>
      <c r="D26" s="14"/>
      <c r="E26" s="14"/>
      <c r="F26" s="15">
        <f>SUM(C26:E26)</f>
        <v>0</v>
      </c>
    </row>
    <row r="27" spans="1:6" ht="15" customHeight="1">
      <c r="A27" s="13" t="s">
        <v>27</v>
      </c>
      <c r="B27" s="2" t="s">
        <v>26</v>
      </c>
      <c r="C27" s="14"/>
      <c r="D27" s="14"/>
      <c r="E27" s="14"/>
      <c r="F27" s="15">
        <f>SUM(C27:E27)</f>
        <v>0</v>
      </c>
    </row>
    <row r="28" ht="15" customHeight="1"/>
    <row r="29" spans="1:6" ht="15" customHeight="1" thickBot="1">
      <c r="A29" s="17" t="s">
        <v>31</v>
      </c>
      <c r="B29" s="17"/>
      <c r="C29" s="18">
        <f>C15+C19+C23</f>
        <v>48</v>
      </c>
      <c r="D29" s="18">
        <f>D15+D19+D23</f>
        <v>55</v>
      </c>
      <c r="E29" s="18">
        <f>E15+E19+E23</f>
        <v>733</v>
      </c>
      <c r="F29" s="18">
        <f>F15+F19+F23</f>
        <v>945</v>
      </c>
    </row>
    <row r="30" spans="1:15" ht="15" customHeight="1" thickTop="1">
      <c r="A30" s="19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ht="15" customHeight="1">
      <c r="A31" s="38" t="s">
        <v>73</v>
      </c>
    </row>
    <row r="32" ht="15" customHeight="1"/>
    <row r="33" ht="15" customHeight="1"/>
    <row r="34" spans="1:5" ht="15" customHeight="1">
      <c r="A34" s="62" t="s">
        <v>32</v>
      </c>
      <c r="B34" s="62"/>
      <c r="C34" s="62"/>
      <c r="D34" s="62"/>
      <c r="E34" s="62"/>
    </row>
    <row r="35" spans="1:5" ht="15" customHeight="1">
      <c r="A35" s="61" t="s">
        <v>33</v>
      </c>
      <c r="B35" s="61"/>
      <c r="C35" s="61"/>
      <c r="D35" s="61"/>
      <c r="E35" s="61"/>
    </row>
    <row r="36" spans="1:14" ht="15" customHeight="1">
      <c r="A36" s="61" t="s">
        <v>65</v>
      </c>
      <c r="B36" s="61"/>
      <c r="C36" s="61"/>
      <c r="D36" s="61"/>
      <c r="E36" s="61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20</v>
      </c>
      <c r="C38" s="10" t="s">
        <v>21</v>
      </c>
      <c r="D38" s="10" t="s">
        <v>22</v>
      </c>
      <c r="E38" s="10" t="s">
        <v>48</v>
      </c>
    </row>
    <row r="39" ht="15" customHeight="1"/>
    <row r="40" spans="1:5" ht="15" customHeight="1">
      <c r="A40" s="2" t="s">
        <v>34</v>
      </c>
      <c r="B40" s="9">
        <f>+SUM(B41:B44)</f>
        <v>57425507</v>
      </c>
      <c r="C40" s="9">
        <f>+SUM(C41:C44)</f>
        <v>43193453.2</v>
      </c>
      <c r="D40" s="9">
        <f>+SUM(D41:D44)</f>
        <v>1449103</v>
      </c>
      <c r="E40" s="9">
        <f>SUM(E41:E44)</f>
        <v>102068063.2</v>
      </c>
    </row>
    <row r="41" spans="1:5" ht="15" customHeight="1">
      <c r="A41" s="13" t="s">
        <v>24</v>
      </c>
      <c r="B41" s="9"/>
      <c r="C41" s="9"/>
      <c r="D41" s="9"/>
      <c r="E41" s="9">
        <f>SUM(B41:D41)</f>
        <v>0</v>
      </c>
    </row>
    <row r="42" spans="1:5" ht="15" customHeight="1">
      <c r="A42" s="13" t="s">
        <v>28</v>
      </c>
      <c r="B42" s="9">
        <v>57425507</v>
      </c>
      <c r="C42" s="9">
        <v>43193453.2</v>
      </c>
      <c r="D42" s="9">
        <f>70535120-69086017</f>
        <v>1449103</v>
      </c>
      <c r="E42" s="9">
        <f>SUM(B42:D42)</f>
        <v>102068063.2</v>
      </c>
    </row>
    <row r="43" spans="1:5" ht="15" customHeight="1">
      <c r="A43" s="13" t="s">
        <v>30</v>
      </c>
      <c r="B43" s="9"/>
      <c r="C43" s="9"/>
      <c r="D43" s="9"/>
      <c r="E43" s="9">
        <f>SUM(B43:D43)</f>
        <v>0</v>
      </c>
    </row>
    <row r="44" spans="1:5" ht="15" customHeight="1">
      <c r="A44" s="13" t="s">
        <v>35</v>
      </c>
      <c r="B44" s="9"/>
      <c r="C44" s="9"/>
      <c r="D44" s="9"/>
      <c r="E44" s="9">
        <f>SUM(B44:D44)</f>
        <v>0</v>
      </c>
    </row>
    <row r="45" spans="1:5" ht="15" customHeight="1">
      <c r="A45" s="12"/>
      <c r="B45" s="9"/>
      <c r="C45" s="9"/>
      <c r="D45" s="9"/>
      <c r="E45" s="9"/>
    </row>
    <row r="46" spans="1:8" ht="15" customHeight="1">
      <c r="A46" s="2" t="s">
        <v>36</v>
      </c>
      <c r="B46" s="9">
        <f>+SUM(B47:B50)</f>
        <v>144150000</v>
      </c>
      <c r="C46" s="9">
        <f>+SUM(C47:C50)</f>
        <v>197515000</v>
      </c>
      <c r="D46" s="9">
        <f>+SUM(D47:D50)</f>
        <v>260736017</v>
      </c>
      <c r="E46" s="9">
        <f>SUM(E47:E50)</f>
        <v>602401017</v>
      </c>
      <c r="G46" s="60" t="s">
        <v>103</v>
      </c>
      <c r="H46" s="2">
        <f>E42+E48</f>
        <v>171154080.2</v>
      </c>
    </row>
    <row r="47" spans="1:5" ht="15" customHeight="1">
      <c r="A47" s="13" t="s">
        <v>24</v>
      </c>
      <c r="B47" s="9">
        <v>144150000</v>
      </c>
      <c r="C47" s="9">
        <v>197515000</v>
      </c>
      <c r="D47" s="9">
        <v>191650000</v>
      </c>
      <c r="E47" s="9">
        <f>SUM(B47:D47)</f>
        <v>533315000</v>
      </c>
    </row>
    <row r="48" spans="1:5" ht="15" customHeight="1">
      <c r="A48" s="13" t="s">
        <v>28</v>
      </c>
      <c r="B48" s="9"/>
      <c r="C48" s="9"/>
      <c r="D48" s="9">
        <v>69086017</v>
      </c>
      <c r="E48" s="9">
        <f>SUM(B48:D48)</f>
        <v>69086017</v>
      </c>
    </row>
    <row r="49" spans="1:5" ht="15" customHeight="1">
      <c r="A49" s="13" t="s">
        <v>30</v>
      </c>
      <c r="B49" s="9"/>
      <c r="C49" s="9"/>
      <c r="D49" s="9"/>
      <c r="E49" s="4">
        <f>SUM(B49:D49)</f>
        <v>0</v>
      </c>
    </row>
    <row r="50" spans="1:5" ht="15" customHeight="1">
      <c r="A50" s="13" t="s">
        <v>35</v>
      </c>
      <c r="B50" s="9"/>
      <c r="C50" s="9"/>
      <c r="D50" s="9"/>
      <c r="E50" s="4">
        <f>SUM(B50:D50)</f>
        <v>0</v>
      </c>
    </row>
    <row r="51" spans="2:5" ht="15" customHeight="1">
      <c r="B51" s="9"/>
      <c r="C51" s="9"/>
      <c r="D51" s="9"/>
      <c r="E51" s="9"/>
    </row>
    <row r="52" spans="1:5" ht="15" customHeight="1" thickBot="1">
      <c r="A52" s="17" t="s">
        <v>31</v>
      </c>
      <c r="B52" s="34">
        <f>B40+B46</f>
        <v>201575507</v>
      </c>
      <c r="C52" s="34">
        <f>C40+C46</f>
        <v>240708453.2</v>
      </c>
      <c r="D52" s="34">
        <f>D40+D46</f>
        <v>262185120</v>
      </c>
      <c r="E52" s="34">
        <f>E40+E46</f>
        <v>704469080.2</v>
      </c>
    </row>
    <row r="53" ht="15" customHeight="1" thickTop="1">
      <c r="A53" s="38" t="s">
        <v>73</v>
      </c>
    </row>
    <row r="54" ht="15" customHeight="1"/>
    <row r="55" ht="15" customHeight="1"/>
    <row r="56" spans="1:5" ht="15" customHeight="1">
      <c r="A56" s="61" t="s">
        <v>37</v>
      </c>
      <c r="B56" s="61"/>
      <c r="C56" s="61"/>
      <c r="D56" s="61"/>
      <c r="E56" s="61"/>
    </row>
    <row r="57" spans="1:5" ht="15" customHeight="1">
      <c r="A57" s="61" t="s">
        <v>33</v>
      </c>
      <c r="B57" s="61"/>
      <c r="C57" s="61"/>
      <c r="D57" s="61"/>
      <c r="E57" s="61"/>
    </row>
    <row r="58" spans="1:14" ht="15" customHeight="1">
      <c r="A58" s="61" t="s">
        <v>65</v>
      </c>
      <c r="B58" s="61"/>
      <c r="C58" s="61"/>
      <c r="D58" s="61"/>
      <c r="E58" s="61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2"/>
    </row>
    <row r="60" spans="1:5" ht="15" customHeight="1" thickBot="1">
      <c r="A60" s="23" t="s">
        <v>38</v>
      </c>
      <c r="B60" s="10" t="s">
        <v>20</v>
      </c>
      <c r="C60" s="10" t="s">
        <v>21</v>
      </c>
      <c r="D60" s="10" t="s">
        <v>22</v>
      </c>
      <c r="E60" s="10" t="s">
        <v>48</v>
      </c>
    </row>
    <row r="61" ht="15" customHeight="1"/>
    <row r="62" spans="1:5" ht="15" customHeight="1">
      <c r="A62" s="2" t="s">
        <v>34</v>
      </c>
      <c r="B62" s="9">
        <f>+SUM(B63:B64)</f>
        <v>57425507</v>
      </c>
      <c r="C62" s="9">
        <f>+SUM(C63:C64)</f>
        <v>43193453.2</v>
      </c>
      <c r="D62" s="9">
        <f>+SUM(D63:D64)</f>
        <v>1449103</v>
      </c>
      <c r="E62" s="9">
        <f>SUM(B62:D62)</f>
        <v>102068063.2</v>
      </c>
    </row>
    <row r="63" spans="1:5" ht="15" customHeight="1">
      <c r="A63" s="13" t="s">
        <v>39</v>
      </c>
      <c r="B63" s="9">
        <f>+B40</f>
        <v>57425507</v>
      </c>
      <c r="C63" s="9">
        <f>+C40</f>
        <v>43193453.2</v>
      </c>
      <c r="D63" s="9">
        <f>+D40</f>
        <v>1449103</v>
      </c>
      <c r="E63" s="9">
        <f>SUM(B63:D63)</f>
        <v>102068063.2</v>
      </c>
    </row>
    <row r="64" spans="1:5" ht="15" customHeight="1">
      <c r="A64" s="13" t="s">
        <v>61</v>
      </c>
      <c r="B64" s="9"/>
      <c r="C64" s="9"/>
      <c r="D64" s="9"/>
      <c r="E64" s="9">
        <f>SUM(B64:D64)</f>
        <v>0</v>
      </c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+SUM(B70:B72)</f>
        <v>144150000</v>
      </c>
      <c r="C69" s="9">
        <f>+SUM(C70:C72)</f>
        <v>197515000</v>
      </c>
      <c r="D69" s="9">
        <f>+SUM(D70:D72)</f>
        <v>260736017</v>
      </c>
      <c r="E69" s="9">
        <f>SUM(B69:D69)</f>
        <v>602401017</v>
      </c>
    </row>
    <row r="70" spans="1:5" ht="15" customHeight="1">
      <c r="A70" s="13" t="s">
        <v>44</v>
      </c>
      <c r="B70" s="9">
        <f>+B46</f>
        <v>144150000</v>
      </c>
      <c r="C70" s="9">
        <f>+C46</f>
        <v>197515000</v>
      </c>
      <c r="D70" s="9">
        <f>+D46</f>
        <v>260736017</v>
      </c>
      <c r="E70" s="9">
        <f>SUM(B70:D70)</f>
        <v>602401017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7" t="s">
        <v>31</v>
      </c>
      <c r="B75" s="34">
        <f>B62+B69</f>
        <v>201575507</v>
      </c>
      <c r="C75" s="34">
        <f>C62+C69</f>
        <v>240708453.2</v>
      </c>
      <c r="D75" s="34">
        <f>D62+D69</f>
        <v>262185120</v>
      </c>
      <c r="E75" s="34">
        <f>E62+E69</f>
        <v>704469080.2</v>
      </c>
    </row>
    <row r="76" ht="15" customHeight="1" thickTop="1">
      <c r="A76" s="38" t="s">
        <v>73</v>
      </c>
    </row>
    <row r="77" ht="15" customHeight="1"/>
    <row r="78" ht="15" customHeight="1"/>
    <row r="79" spans="1:5" ht="15" customHeight="1">
      <c r="A79" s="61" t="s">
        <v>52</v>
      </c>
      <c r="B79" s="61"/>
      <c r="C79" s="61"/>
      <c r="D79" s="61"/>
      <c r="E79" s="61"/>
    </row>
    <row r="80" spans="1:5" ht="15" customHeight="1">
      <c r="A80" s="61" t="s">
        <v>53</v>
      </c>
      <c r="B80" s="61"/>
      <c r="C80" s="61"/>
      <c r="D80" s="61"/>
      <c r="E80" s="61"/>
    </row>
    <row r="81" spans="1:5" ht="15" customHeight="1">
      <c r="A81" s="61" t="s">
        <v>65</v>
      </c>
      <c r="B81" s="61"/>
      <c r="C81" s="61"/>
      <c r="D81" s="61"/>
      <c r="E81" s="61"/>
    </row>
    <row r="82" spans="1:5" ht="15" customHeight="1">
      <c r="A82" s="26"/>
      <c r="B82" s="25"/>
      <c r="C82" s="25"/>
      <c r="D82" s="25"/>
      <c r="E82" s="25"/>
    </row>
    <row r="83" spans="1:5" ht="15" customHeight="1" thickBot="1">
      <c r="A83" s="27" t="s">
        <v>38</v>
      </c>
      <c r="B83" s="10" t="s">
        <v>20</v>
      </c>
      <c r="C83" s="10" t="s">
        <v>21</v>
      </c>
      <c r="D83" s="10" t="s">
        <v>22</v>
      </c>
      <c r="E83" s="10" t="s">
        <v>48</v>
      </c>
    </row>
    <row r="84" spans="1:5" ht="15" customHeight="1">
      <c r="A84" s="26"/>
      <c r="B84" s="25"/>
      <c r="C84" s="25"/>
      <c r="D84" s="25"/>
      <c r="E84" s="25"/>
    </row>
    <row r="85" spans="1:5" ht="15" customHeight="1">
      <c r="A85" s="29" t="s">
        <v>55</v>
      </c>
      <c r="B85" s="36">
        <f>'III Trimestre'!E99</f>
        <v>1962893063.2</v>
      </c>
      <c r="C85" s="36">
        <f aca="true" t="shared" si="0" ref="C85:D87">B99</f>
        <v>1836317556.2</v>
      </c>
      <c r="D85" s="36">
        <f t="shared" si="0"/>
        <v>1718609103</v>
      </c>
      <c r="E85" s="36">
        <f>B85</f>
        <v>1962893063.2</v>
      </c>
    </row>
    <row r="86" spans="1:5" ht="15" customHeight="1">
      <c r="A86" s="30" t="s">
        <v>62</v>
      </c>
      <c r="B86" s="59">
        <f>'III Trimestre'!E100</f>
        <v>102068063.2</v>
      </c>
      <c r="C86" s="59">
        <f t="shared" si="0"/>
        <v>44642556.2</v>
      </c>
      <c r="D86" s="59">
        <f t="shared" si="0"/>
        <v>1449103</v>
      </c>
      <c r="E86" s="59">
        <f>B86</f>
        <v>102068063.2</v>
      </c>
    </row>
    <row r="87" spans="1:5" ht="15" customHeight="1">
      <c r="A87" s="30" t="s">
        <v>63</v>
      </c>
      <c r="B87" s="59">
        <f>'III Trimestre'!E101</f>
        <v>1860825000</v>
      </c>
      <c r="C87" s="59">
        <f t="shared" si="0"/>
        <v>1791675000</v>
      </c>
      <c r="D87" s="59">
        <f t="shared" si="0"/>
        <v>1717160000</v>
      </c>
      <c r="E87" s="59">
        <f>B87</f>
        <v>1860825000</v>
      </c>
    </row>
    <row r="88" spans="1:5" ht="15" customHeight="1">
      <c r="A88" s="29" t="s">
        <v>56</v>
      </c>
      <c r="B88" s="36">
        <f>SUM(B89:B90)</f>
        <v>75000000</v>
      </c>
      <c r="C88" s="36">
        <f>SUM(C89:C90)</f>
        <v>123000000</v>
      </c>
      <c r="D88" s="36">
        <f>SUM(D89:D90)</f>
        <v>91000000</v>
      </c>
      <c r="E88" s="36">
        <f>SUM(E89:E90)</f>
        <v>289000000</v>
      </c>
    </row>
    <row r="89" spans="1:5" ht="15" customHeight="1">
      <c r="A89" s="30" t="s">
        <v>62</v>
      </c>
      <c r="B89" s="25"/>
      <c r="C89" s="25"/>
      <c r="D89" s="25"/>
      <c r="E89" s="25">
        <f>SUM(B89:D89)</f>
        <v>0</v>
      </c>
    </row>
    <row r="90" spans="1:5" ht="15" customHeight="1">
      <c r="A90" s="30" t="s">
        <v>63</v>
      </c>
      <c r="B90" s="25">
        <v>75000000</v>
      </c>
      <c r="C90" s="59">
        <v>123000000</v>
      </c>
      <c r="D90" s="25">
        <v>91000000</v>
      </c>
      <c r="E90" s="25">
        <f>SUM(B90:D90)</f>
        <v>289000000</v>
      </c>
    </row>
    <row r="91" spans="1:5" ht="15" customHeight="1">
      <c r="A91" s="29" t="s">
        <v>57</v>
      </c>
      <c r="B91" s="36">
        <f aca="true" t="shared" si="1" ref="B91:E93">B85+B88</f>
        <v>2037893063.2</v>
      </c>
      <c r="C91" s="36">
        <f t="shared" si="1"/>
        <v>1959317556.2</v>
      </c>
      <c r="D91" s="36">
        <f t="shared" si="1"/>
        <v>1809609103</v>
      </c>
      <c r="E91" s="36">
        <f t="shared" si="1"/>
        <v>2251893063.2</v>
      </c>
    </row>
    <row r="92" spans="1:5" ht="15" customHeight="1">
      <c r="A92" s="30" t="s">
        <v>62</v>
      </c>
      <c r="B92" s="19">
        <f t="shared" si="1"/>
        <v>102068063.2</v>
      </c>
      <c r="C92" s="59">
        <f t="shared" si="1"/>
        <v>44642556.2</v>
      </c>
      <c r="D92" s="59">
        <f t="shared" si="1"/>
        <v>1449103</v>
      </c>
      <c r="E92" s="59">
        <f t="shared" si="1"/>
        <v>102068063.2</v>
      </c>
    </row>
    <row r="93" spans="1:5" ht="15" customHeight="1">
      <c r="A93" s="30" t="s">
        <v>63</v>
      </c>
      <c r="B93" s="19">
        <f t="shared" si="1"/>
        <v>1935825000</v>
      </c>
      <c r="C93" s="59">
        <f t="shared" si="1"/>
        <v>1914675000</v>
      </c>
      <c r="D93" s="59">
        <f t="shared" si="1"/>
        <v>1808160000</v>
      </c>
      <c r="E93" s="59">
        <f t="shared" si="1"/>
        <v>2149825000</v>
      </c>
    </row>
    <row r="94" spans="1:5" ht="15" customHeight="1">
      <c r="A94" s="29" t="s">
        <v>58</v>
      </c>
      <c r="B94" s="3">
        <f>B95+B98</f>
        <v>201575507</v>
      </c>
      <c r="C94" s="36">
        <f>C95+C98</f>
        <v>240708453.2</v>
      </c>
      <c r="D94" s="36">
        <f>D95+D98</f>
        <v>262185120</v>
      </c>
      <c r="E94" s="36">
        <f>E95+E98</f>
        <v>704469080.2</v>
      </c>
    </row>
    <row r="95" spans="1:5" ht="15" customHeight="1">
      <c r="A95" s="30" t="s">
        <v>62</v>
      </c>
      <c r="B95" s="2">
        <f>B62</f>
        <v>57425507</v>
      </c>
      <c r="C95" s="59">
        <f>C62</f>
        <v>43193453.2</v>
      </c>
      <c r="D95" s="59">
        <f>D62</f>
        <v>1449103</v>
      </c>
      <c r="E95" s="59">
        <f>E62</f>
        <v>102068063.2</v>
      </c>
    </row>
    <row r="96" s="53" customFormat="1" ht="15" customHeight="1">
      <c r="A96" s="52" t="s">
        <v>97</v>
      </c>
    </row>
    <row r="97" s="53" customFormat="1" ht="15" customHeight="1">
      <c r="A97" s="52" t="s">
        <v>98</v>
      </c>
    </row>
    <row r="98" spans="1:5" ht="15" customHeight="1">
      <c r="A98" s="30" t="s">
        <v>63</v>
      </c>
      <c r="B98" s="2">
        <f>B69</f>
        <v>144150000</v>
      </c>
      <c r="C98" s="59">
        <f>C69</f>
        <v>197515000</v>
      </c>
      <c r="D98" s="59">
        <f>D69</f>
        <v>260736017</v>
      </c>
      <c r="E98" s="59">
        <f>E69</f>
        <v>602401017</v>
      </c>
    </row>
    <row r="99" spans="1:5" ht="15" customHeight="1">
      <c r="A99" s="29" t="s">
        <v>59</v>
      </c>
      <c r="B99" s="36">
        <f aca="true" t="shared" si="2" ref="B99:E100">B91-B94</f>
        <v>1836317556.2</v>
      </c>
      <c r="C99" s="36">
        <f t="shared" si="2"/>
        <v>1718609103</v>
      </c>
      <c r="D99" s="36">
        <f t="shared" si="2"/>
        <v>1547423983</v>
      </c>
      <c r="E99" s="36">
        <f t="shared" si="2"/>
        <v>1547423982.9999998</v>
      </c>
    </row>
    <row r="100" spans="1:5" ht="15" customHeight="1">
      <c r="A100" s="30" t="s">
        <v>62</v>
      </c>
      <c r="B100" s="19">
        <f t="shared" si="2"/>
        <v>44642556.2</v>
      </c>
      <c r="C100" s="59">
        <f t="shared" si="2"/>
        <v>1449103</v>
      </c>
      <c r="D100" s="59">
        <f t="shared" si="2"/>
        <v>0</v>
      </c>
      <c r="E100" s="59">
        <f t="shared" si="2"/>
        <v>0</v>
      </c>
    </row>
    <row r="101" spans="1:5" ht="15" customHeight="1">
      <c r="A101" s="30" t="s">
        <v>63</v>
      </c>
      <c r="B101" s="19">
        <f>B93-B98</f>
        <v>1791675000</v>
      </c>
      <c r="C101" s="59">
        <f>C93-C98</f>
        <v>1717160000</v>
      </c>
      <c r="D101" s="59">
        <f>D93-D98</f>
        <v>1547423983</v>
      </c>
      <c r="E101" s="59">
        <f>E93-E98</f>
        <v>1547423983</v>
      </c>
    </row>
    <row r="102" spans="1:5" ht="15" customHeight="1" thickBot="1">
      <c r="A102" s="31"/>
      <c r="B102" s="32"/>
      <c r="C102" s="32"/>
      <c r="D102" s="32"/>
      <c r="E102" s="32"/>
    </row>
    <row r="103" ht="15" customHeight="1" thickTop="1">
      <c r="A103" s="50" t="s">
        <v>73</v>
      </c>
    </row>
    <row r="104" ht="15" customHeight="1"/>
    <row r="105" ht="15" customHeight="1"/>
    <row r="106" ht="15">
      <c r="A106" s="63" t="s">
        <v>104</v>
      </c>
    </row>
  </sheetData>
  <sheetProtection/>
  <mergeCells count="12">
    <mergeCell ref="A34:E34"/>
    <mergeCell ref="A36:E36"/>
    <mergeCell ref="A58:E58"/>
    <mergeCell ref="A81:E81"/>
    <mergeCell ref="A1:F1"/>
    <mergeCell ref="A79:E79"/>
    <mergeCell ref="A80:E80"/>
    <mergeCell ref="A56:E56"/>
    <mergeCell ref="A57:E57"/>
    <mergeCell ref="A35:E35"/>
    <mergeCell ref="A8:F8"/>
    <mergeCell ref="A9:F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">
      <selection activeCell="C29" sqref="C29:E29"/>
    </sheetView>
  </sheetViews>
  <sheetFormatPr defaultColWidth="11.57421875" defaultRowHeight="15"/>
  <cols>
    <col min="1" max="1" width="54.28125" style="2" customWidth="1"/>
    <col min="2" max="2" width="16.7109375" style="2" customWidth="1"/>
    <col min="3" max="4" width="15.57421875" style="2" customWidth="1"/>
    <col min="5" max="5" width="15.5742187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61" t="s">
        <v>0</v>
      </c>
      <c r="B1" s="61"/>
      <c r="C1" s="61"/>
      <c r="D1" s="61"/>
      <c r="E1" s="61"/>
      <c r="F1" s="61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76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61" t="s">
        <v>1</v>
      </c>
      <c r="B8" s="61"/>
      <c r="C8" s="61"/>
      <c r="D8" s="61"/>
      <c r="E8" s="61"/>
      <c r="F8" s="61"/>
    </row>
    <row r="9" spans="1:6" ht="15" customHeight="1">
      <c r="A9" s="61" t="s">
        <v>2</v>
      </c>
      <c r="B9" s="61"/>
      <c r="C9" s="61"/>
      <c r="D9" s="61"/>
      <c r="E9" s="61"/>
      <c r="F9" s="61"/>
    </row>
    <row r="10" ht="15" customHeight="1"/>
    <row r="11" spans="1:5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51</v>
      </c>
    </row>
    <row r="12" spans="1:5" ht="15" customHeight="1">
      <c r="A12" s="11"/>
      <c r="B12" s="11"/>
      <c r="C12" s="11"/>
      <c r="D12" s="11"/>
      <c r="E12" s="11"/>
    </row>
    <row r="13" ht="15" customHeight="1">
      <c r="A13" s="12" t="s">
        <v>24</v>
      </c>
    </row>
    <row r="14" spans="1:5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0</v>
      </c>
      <c r="E14" s="15">
        <f>SUM(C14:D14)</f>
        <v>0</v>
      </c>
    </row>
    <row r="15" spans="1:5" ht="15" customHeight="1">
      <c r="A15" s="13" t="s">
        <v>27</v>
      </c>
      <c r="B15" s="2" t="s">
        <v>26</v>
      </c>
      <c r="C15" s="14">
        <f>'I Trimestre'!F15</f>
        <v>88</v>
      </c>
      <c r="D15" s="14">
        <f>'II Trimestre'!F15</f>
        <v>124</v>
      </c>
      <c r="E15" s="15">
        <f>SUM(C15:D15)</f>
        <v>212</v>
      </c>
    </row>
    <row r="16" spans="1:5" ht="15" customHeight="1">
      <c r="A16" s="12" t="s">
        <v>28</v>
      </c>
      <c r="C16" s="14"/>
      <c r="D16" s="14"/>
      <c r="E16" s="15"/>
    </row>
    <row r="17" spans="1:5" ht="15" customHeight="1">
      <c r="A17" s="13" t="s">
        <v>25</v>
      </c>
      <c r="C17" s="14"/>
      <c r="D17" s="14"/>
      <c r="E17" s="15"/>
    </row>
    <row r="18" spans="1:5" s="38" customFormat="1" ht="15" customHeight="1">
      <c r="A18" s="13"/>
      <c r="B18" s="44" t="s">
        <v>29</v>
      </c>
      <c r="C18" s="14">
        <f>'I Trimestre'!F18</f>
        <v>0</v>
      </c>
      <c r="D18" s="14">
        <f>'II Trimestre'!F18</f>
        <v>0</v>
      </c>
      <c r="E18" s="54">
        <f>SUM(C18:D18)</f>
        <v>0</v>
      </c>
    </row>
    <row r="19" spans="1:5" s="38" customFormat="1" ht="15" customHeight="1">
      <c r="A19" s="45" t="s">
        <v>79</v>
      </c>
      <c r="B19" s="38" t="s">
        <v>26</v>
      </c>
      <c r="C19" s="14">
        <f>'I Trimestre'!F19</f>
        <v>474</v>
      </c>
      <c r="D19" s="14">
        <f>'II Trimestre'!F19</f>
        <v>1164</v>
      </c>
      <c r="E19" s="54">
        <f>SUM(C19:D19)</f>
        <v>1638</v>
      </c>
    </row>
    <row r="20" spans="1:5" ht="15" customHeight="1">
      <c r="A20" s="45" t="s">
        <v>80</v>
      </c>
      <c r="B20" s="44" t="s">
        <v>26</v>
      </c>
      <c r="C20" s="14">
        <f>'I Trimestre'!F20</f>
        <v>0</v>
      </c>
      <c r="D20" s="14">
        <f>'II Trimestre'!F20</f>
        <v>151</v>
      </c>
      <c r="E20" s="15">
        <f>SUM(C20:D20)</f>
        <v>151</v>
      </c>
    </row>
    <row r="21" spans="1:5" ht="15" customHeight="1">
      <c r="A21" s="13"/>
      <c r="B21" s="38"/>
      <c r="C21" s="14"/>
      <c r="D21" s="14"/>
      <c r="E21" s="15"/>
    </row>
    <row r="22" spans="1:5" ht="15" customHeight="1">
      <c r="A22" s="13" t="s">
        <v>27</v>
      </c>
      <c r="C22" s="14"/>
      <c r="D22" s="14"/>
      <c r="E22" s="15"/>
    </row>
    <row r="23" spans="1:5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5">
        <f>SUM(C23:D23)</f>
        <v>0</v>
      </c>
    </row>
    <row r="24" spans="1:5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5">
        <f>SUM(C24:D24)</f>
        <v>0</v>
      </c>
    </row>
    <row r="25" spans="1:4" ht="15" customHeight="1">
      <c r="A25" s="12" t="s">
        <v>30</v>
      </c>
      <c r="C25" s="14"/>
      <c r="D25" s="14"/>
    </row>
    <row r="26" spans="1:5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5">
        <f>SUM(C26:D26)</f>
        <v>0</v>
      </c>
    </row>
    <row r="27" spans="1:5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5">
        <f>SUM(C27:D27)</f>
        <v>0</v>
      </c>
    </row>
    <row r="28" ht="15" customHeight="1"/>
    <row r="29" spans="1:5" ht="15" customHeight="1" thickBot="1">
      <c r="A29" s="17" t="s">
        <v>31</v>
      </c>
      <c r="B29" s="17"/>
      <c r="C29" s="18">
        <f>C15+C19+C23</f>
        <v>562</v>
      </c>
      <c r="D29" s="18">
        <f>D15+D19+D23</f>
        <v>1288</v>
      </c>
      <c r="E29" s="18">
        <f>E15+E19+E23</f>
        <v>1850</v>
      </c>
    </row>
    <row r="30" spans="1:15" ht="15" customHeight="1" thickTop="1">
      <c r="A30" s="19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ht="15" customHeight="1">
      <c r="A31" s="38" t="s">
        <v>75</v>
      </c>
    </row>
    <row r="32" ht="15" customHeight="1"/>
    <row r="33" ht="15" customHeight="1"/>
    <row r="34" spans="1:5" ht="15" customHeight="1">
      <c r="A34" s="62" t="s">
        <v>32</v>
      </c>
      <c r="B34" s="62"/>
      <c r="C34" s="62"/>
      <c r="D34" s="62"/>
      <c r="E34" s="62"/>
    </row>
    <row r="35" spans="1:5" ht="15" customHeight="1">
      <c r="A35" s="61" t="s">
        <v>33</v>
      </c>
      <c r="B35" s="61"/>
      <c r="C35" s="61"/>
      <c r="D35" s="61"/>
      <c r="E35" s="61"/>
    </row>
    <row r="36" spans="1:14" ht="15" customHeight="1">
      <c r="A36" s="61" t="s">
        <v>65</v>
      </c>
      <c r="B36" s="61"/>
      <c r="C36" s="61"/>
      <c r="D36" s="61"/>
      <c r="E36" s="61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4" ht="15" customHeight="1" thickBot="1">
      <c r="A38" s="10" t="s">
        <v>9</v>
      </c>
      <c r="B38" s="10" t="s">
        <v>45</v>
      </c>
      <c r="C38" s="10" t="s">
        <v>46</v>
      </c>
      <c r="D38" s="10" t="s">
        <v>51</v>
      </c>
    </row>
    <row r="39" ht="15" customHeight="1"/>
    <row r="40" spans="1:4" ht="15" customHeight="1">
      <c r="A40" s="2" t="s">
        <v>34</v>
      </c>
      <c r="B40" s="9">
        <f>'I Trimestre'!E40</f>
        <v>30010400</v>
      </c>
      <c r="C40" s="9">
        <f>'II Trimestre'!E40</f>
        <v>74864238</v>
      </c>
      <c r="D40" s="4">
        <f>SUM(B40:C40)</f>
        <v>104874638</v>
      </c>
    </row>
    <row r="41" spans="1:5" ht="15" customHeight="1">
      <c r="A41" s="12" t="s">
        <v>24</v>
      </c>
      <c r="B41" s="9">
        <f>'I Trimestre'!E41</f>
        <v>0</v>
      </c>
      <c r="C41" s="9">
        <f>'II Trimestre'!E41</f>
        <v>0</v>
      </c>
      <c r="D41" s="4">
        <f>SUM(B41:C41)</f>
        <v>0</v>
      </c>
      <c r="E41" s="9"/>
    </row>
    <row r="42" spans="1:5" ht="15" customHeight="1">
      <c r="A42" s="12" t="s">
        <v>28</v>
      </c>
      <c r="B42" s="9">
        <f>'I Trimestre'!E42</f>
        <v>30010400</v>
      </c>
      <c r="C42" s="9">
        <f>'II Trimestre'!E42</f>
        <v>74548278</v>
      </c>
      <c r="D42" s="4">
        <f>SUM(B42:C42)</f>
        <v>104558678</v>
      </c>
      <c r="E42" s="9"/>
    </row>
    <row r="43" spans="1:5" ht="15" customHeight="1">
      <c r="A43" s="12" t="s">
        <v>30</v>
      </c>
      <c r="B43" s="9">
        <f>'I Trimestre'!E43</f>
        <v>0</v>
      </c>
      <c r="C43" s="9">
        <f>'II Trimestre'!E43</f>
        <v>0</v>
      </c>
      <c r="D43" s="4">
        <f>SUM(B43:C43)</f>
        <v>0</v>
      </c>
      <c r="E43" s="9"/>
    </row>
    <row r="44" spans="1:5" ht="15" customHeight="1">
      <c r="A44" s="12" t="s">
        <v>35</v>
      </c>
      <c r="B44" s="9">
        <f>'I Trimestre'!E44</f>
        <v>0</v>
      </c>
      <c r="C44" s="9">
        <f>'II Trimestre'!E44</f>
        <v>315960</v>
      </c>
      <c r="D44" s="4">
        <f>SUM(B44:C44)</f>
        <v>315960</v>
      </c>
      <c r="E44" s="9"/>
    </row>
    <row r="45" spans="1:5" ht="15" customHeight="1">
      <c r="A45" s="12"/>
      <c r="B45" s="9"/>
      <c r="C45" s="9"/>
      <c r="D45" s="9"/>
      <c r="E45" s="9"/>
    </row>
    <row r="46" spans="1:5" ht="15" customHeight="1">
      <c r="A46" s="2" t="s">
        <v>36</v>
      </c>
      <c r="B46" s="9">
        <f>'I Trimestre'!E46</f>
        <v>237230000</v>
      </c>
      <c r="C46" s="9">
        <f>'II Trimestre'!E46</f>
        <v>322100000</v>
      </c>
      <c r="D46" s="4">
        <f>SUM(B46:C46)</f>
        <v>559330000</v>
      </c>
      <c r="E46" s="9"/>
    </row>
    <row r="47" spans="1:5" ht="15" customHeight="1">
      <c r="A47" s="12" t="s">
        <v>24</v>
      </c>
      <c r="B47" s="9">
        <f>'I Trimestre'!E47</f>
        <v>237230000</v>
      </c>
      <c r="C47" s="9">
        <f>'II Trimestre'!E47</f>
        <v>322100000</v>
      </c>
      <c r="D47" s="4">
        <f>SUM(B47:C47)</f>
        <v>559330000</v>
      </c>
      <c r="E47" s="9"/>
    </row>
    <row r="48" spans="1:5" ht="15" customHeight="1">
      <c r="A48" s="12" t="s">
        <v>28</v>
      </c>
      <c r="B48" s="9">
        <f>'I Trimestre'!E48</f>
        <v>0</v>
      </c>
      <c r="C48" s="9">
        <f>'II Trimestre'!E48</f>
        <v>0</v>
      </c>
      <c r="D48" s="4">
        <f>SUM(B48:C48)</f>
        <v>0</v>
      </c>
      <c r="E48" s="9"/>
    </row>
    <row r="49" spans="1:5" ht="15" customHeight="1">
      <c r="A49" s="12" t="s">
        <v>30</v>
      </c>
      <c r="B49" s="9">
        <f>'I Trimestre'!E49</f>
        <v>0</v>
      </c>
      <c r="C49" s="9">
        <f>'II Trimestre'!E49</f>
        <v>0</v>
      </c>
      <c r="D49" s="4">
        <f>SUM(B49:C49)</f>
        <v>0</v>
      </c>
      <c r="E49" s="9"/>
    </row>
    <row r="50" spans="1:5" ht="15" customHeight="1">
      <c r="A50" s="12" t="s">
        <v>35</v>
      </c>
      <c r="B50" s="9">
        <f>'I Trimestre'!E50</f>
        <v>0</v>
      </c>
      <c r="C50" s="9">
        <f>'II Trimestre'!E50</f>
        <v>0</v>
      </c>
      <c r="D50" s="4">
        <f>SUM(B50:C50)</f>
        <v>0</v>
      </c>
      <c r="E50" s="9"/>
    </row>
    <row r="51" spans="2:5" ht="15" customHeight="1">
      <c r="B51" s="9"/>
      <c r="C51" s="9"/>
      <c r="D51" s="9"/>
      <c r="E51" s="9"/>
    </row>
    <row r="52" spans="1:5" ht="15" customHeight="1" thickBot="1">
      <c r="A52" s="17" t="s">
        <v>31</v>
      </c>
      <c r="B52" s="34">
        <f>'I Trimestre'!E52</f>
        <v>267240400</v>
      </c>
      <c r="C52" s="34">
        <f>'II Trimestre'!E52</f>
        <v>396964238</v>
      </c>
      <c r="D52" s="21">
        <f>SUM(B52:C52)</f>
        <v>664204638</v>
      </c>
      <c r="E52" s="9"/>
    </row>
    <row r="53" ht="15" customHeight="1" thickTop="1">
      <c r="A53" s="38" t="s">
        <v>75</v>
      </c>
    </row>
    <row r="54" ht="15" customHeight="1"/>
    <row r="55" ht="15" customHeight="1"/>
    <row r="56" spans="1:5" ht="15" customHeight="1">
      <c r="A56" s="61" t="s">
        <v>37</v>
      </c>
      <c r="B56" s="61"/>
      <c r="C56" s="61"/>
      <c r="D56" s="61"/>
      <c r="E56" s="37"/>
    </row>
    <row r="57" spans="1:5" ht="15" customHeight="1">
      <c r="A57" s="61" t="s">
        <v>33</v>
      </c>
      <c r="B57" s="61"/>
      <c r="C57" s="61"/>
      <c r="D57" s="61"/>
      <c r="E57" s="37"/>
    </row>
    <row r="58" spans="1:14" ht="15" customHeight="1">
      <c r="A58" s="61" t="s">
        <v>65</v>
      </c>
      <c r="B58" s="61"/>
      <c r="C58" s="61"/>
      <c r="D58" s="61"/>
      <c r="E58" s="37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2"/>
    </row>
    <row r="60" spans="1:4" ht="15" customHeight="1" thickBot="1">
      <c r="A60" s="23" t="s">
        <v>38</v>
      </c>
      <c r="B60" s="10" t="s">
        <v>45</v>
      </c>
      <c r="C60" s="10" t="s">
        <v>46</v>
      </c>
      <c r="D60" s="10" t="s">
        <v>51</v>
      </c>
    </row>
    <row r="61" ht="15" customHeight="1"/>
    <row r="62" spans="1:5" ht="15" customHeight="1">
      <c r="A62" s="2" t="s">
        <v>34</v>
      </c>
      <c r="B62" s="9">
        <f>'I Trimestre'!E62</f>
        <v>30010400</v>
      </c>
      <c r="C62" s="9">
        <f>'II Trimestre'!E62</f>
        <v>74864238</v>
      </c>
      <c r="D62" s="9">
        <f>SUM(B62:C62)</f>
        <v>104874638</v>
      </c>
      <c r="E62" s="9"/>
    </row>
    <row r="63" spans="1:5" ht="15" customHeight="1">
      <c r="A63" s="2" t="s">
        <v>39</v>
      </c>
      <c r="B63" s="9">
        <f>'I Trimestre'!E63</f>
        <v>30010400</v>
      </c>
      <c r="C63" s="9">
        <f>'II Trimestre'!E63</f>
        <v>74548278</v>
      </c>
      <c r="D63" s="9">
        <f>SUM(B63:C63)</f>
        <v>104558678</v>
      </c>
      <c r="E63" s="9"/>
    </row>
    <row r="64" spans="1:5" ht="15" customHeight="1">
      <c r="A64" s="2" t="s">
        <v>61</v>
      </c>
      <c r="B64" s="9">
        <f>'I Trimestre'!E64</f>
        <v>0</v>
      </c>
      <c r="C64" s="9">
        <f>'II Trimestre'!E64</f>
        <v>0</v>
      </c>
      <c r="D64" s="9">
        <f>SUM(B64:C64)</f>
        <v>0</v>
      </c>
      <c r="E64" s="9"/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'I Trimestre'!E69</f>
        <v>237230000</v>
      </c>
      <c r="C69" s="9">
        <f>'II Trimestre'!E69</f>
        <v>322100000</v>
      </c>
      <c r="D69" s="9">
        <f>SUM(B69:C69)</f>
        <v>559330000</v>
      </c>
      <c r="E69" s="9"/>
    </row>
    <row r="70" spans="1:5" ht="15" customHeight="1">
      <c r="A70" s="2" t="s">
        <v>44</v>
      </c>
      <c r="B70" s="9">
        <f>'I Trimestre'!E70</f>
        <v>237230000</v>
      </c>
      <c r="C70" s="9">
        <f>'II Trimestre'!E70</f>
        <v>322100000</v>
      </c>
      <c r="D70" s="9">
        <f>SUM(B70:C70)</f>
        <v>559330000</v>
      </c>
      <c r="E70" s="9"/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7" t="s">
        <v>31</v>
      </c>
      <c r="B75" s="34">
        <f>'I Trimestre'!E75</f>
        <v>267240400</v>
      </c>
      <c r="C75" s="34">
        <f>'II Trimestre'!E75</f>
        <v>396964238</v>
      </c>
      <c r="D75" s="21">
        <f>SUM(B75:C75)</f>
        <v>664204638</v>
      </c>
      <c r="E75" s="9"/>
    </row>
    <row r="76" ht="15" customHeight="1" thickTop="1">
      <c r="A76" s="38" t="s">
        <v>75</v>
      </c>
    </row>
    <row r="77" ht="15" customHeight="1"/>
    <row r="78" ht="15" customHeight="1"/>
    <row r="79" spans="1:5" ht="15" customHeight="1">
      <c r="A79" s="61" t="s">
        <v>52</v>
      </c>
      <c r="B79" s="61"/>
      <c r="C79" s="61"/>
      <c r="D79" s="61"/>
      <c r="E79" s="37"/>
    </row>
    <row r="80" spans="1:5" ht="15" customHeight="1">
      <c r="A80" s="61" t="s">
        <v>53</v>
      </c>
      <c r="B80" s="61"/>
      <c r="C80" s="61"/>
      <c r="D80" s="61"/>
      <c r="E80" s="37"/>
    </row>
    <row r="81" spans="1:5" ht="15" customHeight="1">
      <c r="A81" s="61" t="s">
        <v>65</v>
      </c>
      <c r="B81" s="61"/>
      <c r="C81" s="61"/>
      <c r="D81" s="61"/>
      <c r="E81" s="37"/>
    </row>
    <row r="82" spans="1:5" ht="15" customHeight="1">
      <c r="A82" s="26"/>
      <c r="B82" s="25"/>
      <c r="C82" s="25"/>
      <c r="D82" s="25"/>
      <c r="E82" s="25"/>
    </row>
    <row r="83" spans="1:4" ht="15" customHeight="1" thickBot="1">
      <c r="A83" s="27" t="s">
        <v>38</v>
      </c>
      <c r="B83" s="28" t="s">
        <v>45</v>
      </c>
      <c r="C83" s="28" t="s">
        <v>46</v>
      </c>
      <c r="D83" s="28" t="s">
        <v>51</v>
      </c>
    </row>
    <row r="84" spans="1:4" ht="15" customHeight="1">
      <c r="A84" s="26"/>
      <c r="B84" s="25"/>
      <c r="C84" s="25"/>
      <c r="D84" s="25"/>
    </row>
    <row r="85" spans="1:4" ht="15" customHeight="1">
      <c r="A85" s="29" t="s">
        <v>55</v>
      </c>
      <c r="B85" s="36">
        <f>'I Trimestre'!E85</f>
        <v>1962471960</v>
      </c>
      <c r="C85" s="36">
        <f>'II Trimestre'!E85</f>
        <v>2082931560</v>
      </c>
      <c r="D85" s="36">
        <f>B85</f>
        <v>1962471960</v>
      </c>
    </row>
    <row r="86" spans="1:4" ht="15" customHeight="1">
      <c r="A86" s="30" t="s">
        <v>62</v>
      </c>
      <c r="B86" s="25">
        <f>'I Trimestre'!E86</f>
        <v>315960</v>
      </c>
      <c r="C86" s="25">
        <f>'II Trimestre'!E86</f>
        <v>20305560</v>
      </c>
      <c r="D86" s="25">
        <f>B86</f>
        <v>315960</v>
      </c>
    </row>
    <row r="87" spans="1:4" ht="15" customHeight="1">
      <c r="A87" s="30" t="s">
        <v>63</v>
      </c>
      <c r="B87" s="25">
        <f>'I Trimestre'!E87</f>
        <v>1962156000</v>
      </c>
      <c r="C87" s="25">
        <f>'II Trimestre'!E87</f>
        <v>2062626000</v>
      </c>
      <c r="D87" s="25">
        <f>B87</f>
        <v>1962156000</v>
      </c>
    </row>
    <row r="88" spans="1:4" ht="15" customHeight="1">
      <c r="A88" s="29" t="s">
        <v>56</v>
      </c>
      <c r="B88" s="36">
        <f>'I Trimestre'!E88</f>
        <v>387700000</v>
      </c>
      <c r="C88" s="36">
        <f>'II Trimestre'!E88</f>
        <v>424000000</v>
      </c>
      <c r="D88" s="36">
        <f>SUM(B88:C88)</f>
        <v>811700000</v>
      </c>
    </row>
    <row r="89" spans="1:4" ht="15" customHeight="1">
      <c r="A89" s="30" t="s">
        <v>62</v>
      </c>
      <c r="B89" s="25">
        <f>'I Trimestre'!E89</f>
        <v>50000000</v>
      </c>
      <c r="C89" s="25">
        <f>'II Trimestre'!E89</f>
        <v>100000000</v>
      </c>
      <c r="D89" s="25">
        <f>SUM(B89:C89)</f>
        <v>150000000</v>
      </c>
    </row>
    <row r="90" spans="1:4" ht="15" customHeight="1">
      <c r="A90" s="30" t="s">
        <v>63</v>
      </c>
      <c r="B90" s="25">
        <f>'I Trimestre'!E90</f>
        <v>337700000</v>
      </c>
      <c r="C90" s="25">
        <f>'II Trimestre'!E90</f>
        <v>324000000</v>
      </c>
      <c r="D90" s="25">
        <f>SUM(B90:C90)</f>
        <v>661700000</v>
      </c>
    </row>
    <row r="91" spans="1:4" ht="15" customHeight="1">
      <c r="A91" s="29" t="s">
        <v>57</v>
      </c>
      <c r="B91" s="36">
        <f>'I Trimestre'!E91</f>
        <v>2350171960</v>
      </c>
      <c r="C91" s="36">
        <f>'II Trimestre'!E91</f>
        <v>2506931560</v>
      </c>
      <c r="D91" s="36">
        <f>D88+D85</f>
        <v>2774171960</v>
      </c>
    </row>
    <row r="92" spans="1:4" ht="15" customHeight="1">
      <c r="A92" s="30" t="s">
        <v>62</v>
      </c>
      <c r="B92" s="25">
        <f>'I Trimestre'!E92</f>
        <v>50315960</v>
      </c>
      <c r="C92" s="25">
        <f>'II Trimestre'!E92</f>
        <v>120305560</v>
      </c>
      <c r="D92" s="25">
        <f>D89+D86</f>
        <v>150315960</v>
      </c>
    </row>
    <row r="93" spans="1:4" ht="15" customHeight="1">
      <c r="A93" s="30" t="s">
        <v>63</v>
      </c>
      <c r="B93" s="25">
        <f>'I Trimestre'!E93</f>
        <v>2299856000</v>
      </c>
      <c r="C93" s="25">
        <f>'II Trimestre'!E93</f>
        <v>2386626000</v>
      </c>
      <c r="D93" s="25">
        <f>D90+D87</f>
        <v>2623856000</v>
      </c>
    </row>
    <row r="94" spans="1:4" ht="15" customHeight="1">
      <c r="A94" s="29" t="s">
        <v>58</v>
      </c>
      <c r="B94" s="36">
        <f>'I Trimestre'!E94</f>
        <v>267240400</v>
      </c>
      <c r="C94" s="36">
        <f>'II Trimestre'!E94</f>
        <v>396964238</v>
      </c>
      <c r="D94" s="36">
        <f>SUM(B94:C94)</f>
        <v>664204638</v>
      </c>
    </row>
    <row r="95" spans="1:4" ht="15" customHeight="1">
      <c r="A95" s="30" t="s">
        <v>62</v>
      </c>
      <c r="B95" s="25">
        <f>'I Trimestre'!E95</f>
        <v>30010400</v>
      </c>
      <c r="C95" s="25">
        <f>'II Trimestre'!E95</f>
        <v>74864238</v>
      </c>
      <c r="D95" s="25">
        <f>SUM(B95:C95)</f>
        <v>104874638</v>
      </c>
    </row>
    <row r="96" spans="1:4" s="53" customFormat="1" ht="15" customHeight="1">
      <c r="A96" s="52" t="s">
        <v>97</v>
      </c>
      <c r="B96" s="25">
        <f>'I Trimestre'!E96</f>
        <v>0</v>
      </c>
      <c r="C96" s="25">
        <f>'II Trimestre'!E96</f>
        <v>315000</v>
      </c>
      <c r="D96" s="25">
        <f>SUM(B96:C96)</f>
        <v>315000</v>
      </c>
    </row>
    <row r="97" spans="1:4" s="53" customFormat="1" ht="15" customHeight="1">
      <c r="A97" s="52" t="s">
        <v>98</v>
      </c>
      <c r="B97" s="25">
        <f>'I Trimestre'!E97</f>
        <v>0</v>
      </c>
      <c r="C97" s="25">
        <f>'II Trimestre'!E97</f>
        <v>960</v>
      </c>
      <c r="D97" s="25">
        <f>SUM(B97:C97)</f>
        <v>960</v>
      </c>
    </row>
    <row r="98" spans="1:4" ht="15" customHeight="1">
      <c r="A98" s="30" t="s">
        <v>63</v>
      </c>
      <c r="B98" s="25">
        <f>'I Trimestre'!E98</f>
        <v>237230000</v>
      </c>
      <c r="C98" s="25">
        <f>'II Trimestre'!E98</f>
        <v>322100000</v>
      </c>
      <c r="D98" s="25">
        <f>SUM(B98:C98)</f>
        <v>559330000</v>
      </c>
    </row>
    <row r="99" spans="1:4" ht="15" customHeight="1">
      <c r="A99" s="29" t="s">
        <v>59</v>
      </c>
      <c r="B99" s="36">
        <f>'I Trimestre'!E99</f>
        <v>2082931560</v>
      </c>
      <c r="C99" s="36">
        <f>'II Trimestre'!E99</f>
        <v>2109967322</v>
      </c>
      <c r="D99" s="36">
        <f>D91-D94</f>
        <v>2109967322</v>
      </c>
    </row>
    <row r="100" spans="1:4" ht="15" customHeight="1">
      <c r="A100" s="30" t="s">
        <v>62</v>
      </c>
      <c r="B100" s="25">
        <f>'I Trimestre'!E100</f>
        <v>20305560</v>
      </c>
      <c r="C100" s="25">
        <f>'II Trimestre'!E100</f>
        <v>45441322</v>
      </c>
      <c r="D100" s="25">
        <f>D92-D95</f>
        <v>45441322</v>
      </c>
    </row>
    <row r="101" spans="1:4" ht="15" customHeight="1">
      <c r="A101" s="30" t="s">
        <v>63</v>
      </c>
      <c r="B101" s="25">
        <f>'I Trimestre'!E101</f>
        <v>2062626000</v>
      </c>
      <c r="C101" s="25">
        <f>'II Trimestre'!E101</f>
        <v>2064526000</v>
      </c>
      <c r="D101" s="25">
        <f>D93-D98</f>
        <v>2064526000</v>
      </c>
    </row>
    <row r="102" spans="1:4" ht="15" customHeight="1" thickBot="1">
      <c r="A102" s="31"/>
      <c r="B102" s="32"/>
      <c r="C102" s="32"/>
      <c r="D102" s="32"/>
    </row>
    <row r="103" ht="15" customHeight="1" thickTop="1">
      <c r="A103" s="38" t="s">
        <v>75</v>
      </c>
    </row>
    <row r="104" ht="15" customHeight="1"/>
    <row r="105" ht="15" customHeight="1"/>
  </sheetData>
  <sheetProtection/>
  <mergeCells count="12">
    <mergeCell ref="A1:F1"/>
    <mergeCell ref="A8:F8"/>
    <mergeCell ref="A9:F9"/>
    <mergeCell ref="A34:E34"/>
    <mergeCell ref="A35:E35"/>
    <mergeCell ref="A36:E36"/>
    <mergeCell ref="A57:D57"/>
    <mergeCell ref="A58:D58"/>
    <mergeCell ref="A56:D56"/>
    <mergeCell ref="A79:D79"/>
    <mergeCell ref="A80:D80"/>
    <mergeCell ref="A81:D8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0">
      <selection activeCell="C29" sqref="C29:F29"/>
    </sheetView>
  </sheetViews>
  <sheetFormatPr defaultColWidth="11.57421875" defaultRowHeight="15"/>
  <cols>
    <col min="1" max="1" width="54.28125" style="2" customWidth="1"/>
    <col min="2" max="2" width="15.00390625" style="2" customWidth="1"/>
    <col min="3" max="4" width="15.57421875" style="2" customWidth="1"/>
    <col min="5" max="5" width="18.2812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61" t="s">
        <v>0</v>
      </c>
      <c r="B1" s="61"/>
      <c r="C1" s="61"/>
      <c r="D1" s="61"/>
      <c r="E1" s="61"/>
      <c r="F1" s="61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77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61" t="s">
        <v>1</v>
      </c>
      <c r="B8" s="61"/>
      <c r="C8" s="61"/>
      <c r="D8" s="61"/>
      <c r="E8" s="61"/>
      <c r="F8" s="61"/>
    </row>
    <row r="9" spans="1:6" ht="15" customHeight="1">
      <c r="A9" s="61" t="s">
        <v>2</v>
      </c>
      <c r="B9" s="61"/>
      <c r="C9" s="61"/>
      <c r="D9" s="61"/>
      <c r="E9" s="61"/>
      <c r="F9" s="61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47</v>
      </c>
      <c r="F11" s="10" t="s">
        <v>50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0</v>
      </c>
      <c r="E14" s="14">
        <f>'III Trimestre'!F14</f>
        <v>0</v>
      </c>
      <c r="F14" s="15">
        <f>SUM(C14:E14)</f>
        <v>0</v>
      </c>
    </row>
    <row r="15" spans="1:6" ht="15" customHeight="1">
      <c r="A15" s="13" t="s">
        <v>27</v>
      </c>
      <c r="B15" s="2" t="s">
        <v>26</v>
      </c>
      <c r="C15" s="14">
        <f>'I Trimestre'!F15</f>
        <v>88</v>
      </c>
      <c r="D15" s="14">
        <f>'II Trimestre'!F15</f>
        <v>124</v>
      </c>
      <c r="E15" s="14">
        <f>'III Trimestre'!F15</f>
        <v>172</v>
      </c>
      <c r="F15" s="15">
        <f>SUM(C15:E15)</f>
        <v>384</v>
      </c>
    </row>
    <row r="16" spans="1:6" ht="15" customHeight="1">
      <c r="A16" s="12" t="s">
        <v>28</v>
      </c>
      <c r="C16" s="14"/>
      <c r="D16" s="14"/>
      <c r="E16" s="1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8" customFormat="1" ht="15" customHeight="1">
      <c r="A18" s="13"/>
      <c r="B18" s="44" t="s">
        <v>29</v>
      </c>
      <c r="C18" s="14">
        <f>'I Trimestre'!F18</f>
        <v>0</v>
      </c>
      <c r="D18" s="14">
        <f>'II Trimestre'!F18</f>
        <v>0</v>
      </c>
      <c r="E18" s="14">
        <f>'III Trimestre'!F18</f>
        <v>0</v>
      </c>
      <c r="F18" s="40"/>
    </row>
    <row r="19" spans="1:6" s="38" customFormat="1" ht="15" customHeight="1">
      <c r="A19" s="45" t="s">
        <v>79</v>
      </c>
      <c r="B19" s="38" t="s">
        <v>26</v>
      </c>
      <c r="C19" s="14">
        <f>'I Trimestre'!F19</f>
        <v>474</v>
      </c>
      <c r="D19" s="14">
        <f>'II Trimestre'!F19</f>
        <v>1164</v>
      </c>
      <c r="E19" s="14">
        <f>'III Trimestre'!F19</f>
        <v>553</v>
      </c>
      <c r="F19" s="54">
        <f>SUM(C19:E19)</f>
        <v>2191</v>
      </c>
    </row>
    <row r="20" spans="1:6" ht="15" customHeight="1">
      <c r="A20" s="45" t="s">
        <v>80</v>
      </c>
      <c r="B20" s="44" t="s">
        <v>26</v>
      </c>
      <c r="C20" s="14">
        <f>'I Trimestre'!F20</f>
        <v>0</v>
      </c>
      <c r="D20" s="14">
        <f>'II Trimestre'!F20</f>
        <v>151</v>
      </c>
      <c r="E20" s="14">
        <f>'III Trimestre'!F20</f>
        <v>710</v>
      </c>
      <c r="F20" s="15">
        <f>SUM(C20:E20)</f>
        <v>861</v>
      </c>
    </row>
    <row r="21" spans="1:6" ht="15" customHeight="1">
      <c r="A21" s="13"/>
      <c r="B21" s="38"/>
      <c r="C21" s="14"/>
      <c r="D21" s="14"/>
      <c r="E21" s="14"/>
      <c r="F21" s="15"/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4">
        <f>'III Trimestre'!F23</f>
        <v>0</v>
      </c>
      <c r="F23" s="15">
        <f>SUM(C23:E23)</f>
        <v>0</v>
      </c>
    </row>
    <row r="24" spans="1:6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4">
        <f>'III Trimestre'!F24</f>
        <v>0</v>
      </c>
      <c r="F24" s="15">
        <f>SUM(C24:E24)</f>
        <v>0</v>
      </c>
    </row>
    <row r="25" spans="1:5" ht="15" customHeight="1">
      <c r="A25" s="12" t="s">
        <v>30</v>
      </c>
      <c r="C25" s="14">
        <f>'I Trimestre'!F25</f>
        <v>0</v>
      </c>
      <c r="D25" s="14">
        <f>'II Trimestre'!F25</f>
        <v>0</v>
      </c>
      <c r="E25" s="14">
        <f>'III Trimestre'!F25</f>
        <v>0</v>
      </c>
    </row>
    <row r="26" spans="1:6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4">
        <f>'III Trimestre'!F26</f>
        <v>0</v>
      </c>
      <c r="F26" s="15">
        <f>SUM(C26:E26)</f>
        <v>0</v>
      </c>
    </row>
    <row r="27" spans="1:6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4">
        <f>'III Trimestre'!F27</f>
        <v>0</v>
      </c>
      <c r="F27" s="15">
        <f>SUM(C27:E27)</f>
        <v>0</v>
      </c>
    </row>
    <row r="28" ht="15" customHeight="1"/>
    <row r="29" spans="1:6" ht="15" customHeight="1" thickBot="1">
      <c r="A29" s="17" t="s">
        <v>31</v>
      </c>
      <c r="B29" s="17"/>
      <c r="C29" s="18">
        <f>C15+C19+C23</f>
        <v>562</v>
      </c>
      <c r="D29" s="18">
        <f>D15+D19+D23</f>
        <v>1288</v>
      </c>
      <c r="E29" s="18">
        <f>E15+E19+E23</f>
        <v>725</v>
      </c>
      <c r="F29" s="18">
        <f>F15+F19+F23</f>
        <v>2575</v>
      </c>
    </row>
    <row r="30" spans="1:15" ht="15" customHeight="1" thickTop="1">
      <c r="A30" s="19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ht="15" customHeight="1">
      <c r="A31" s="38" t="s">
        <v>75</v>
      </c>
    </row>
    <row r="32" ht="15" customHeight="1"/>
    <row r="33" ht="15" customHeight="1"/>
    <row r="34" spans="1:5" ht="15" customHeight="1">
      <c r="A34" s="62" t="s">
        <v>32</v>
      </c>
      <c r="B34" s="62"/>
      <c r="C34" s="62"/>
      <c r="D34" s="62"/>
      <c r="E34" s="62"/>
    </row>
    <row r="35" spans="1:5" ht="15" customHeight="1">
      <c r="A35" s="61" t="s">
        <v>33</v>
      </c>
      <c r="B35" s="61"/>
      <c r="C35" s="61"/>
      <c r="D35" s="61"/>
      <c r="E35" s="61"/>
    </row>
    <row r="36" spans="1:14" ht="15" customHeight="1">
      <c r="A36" s="61" t="s">
        <v>65</v>
      </c>
      <c r="B36" s="61"/>
      <c r="C36" s="61"/>
      <c r="D36" s="61"/>
      <c r="E36" s="61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45</v>
      </c>
      <c r="C38" s="10" t="s">
        <v>46</v>
      </c>
      <c r="D38" s="10" t="s">
        <v>47</v>
      </c>
      <c r="E38" s="10" t="s">
        <v>50</v>
      </c>
    </row>
    <row r="39" ht="15" customHeight="1"/>
    <row r="40" spans="1:5" ht="15" customHeight="1">
      <c r="A40" s="2" t="s">
        <v>34</v>
      </c>
      <c r="B40" s="9">
        <f>'I Trimestre'!E40</f>
        <v>30010400</v>
      </c>
      <c r="C40" s="9">
        <f>'II Trimestre'!E40</f>
        <v>74864238</v>
      </c>
      <c r="D40" s="9">
        <f>'III Trimestre'!E40</f>
        <v>93373258.8</v>
      </c>
      <c r="E40" s="4">
        <f>SUM(B40:D40)</f>
        <v>198247896.8</v>
      </c>
    </row>
    <row r="41" spans="1:5" ht="15" customHeight="1">
      <c r="A41" s="12" t="s">
        <v>24</v>
      </c>
      <c r="B41" s="9">
        <f>'I Trimestre'!E41</f>
        <v>0</v>
      </c>
      <c r="C41" s="9">
        <f>'II Trimestre'!E41</f>
        <v>0</v>
      </c>
      <c r="D41" s="9">
        <f>'III Trimestre'!E41</f>
        <v>0</v>
      </c>
      <c r="E41" s="4">
        <f>SUM(B41:D41)</f>
        <v>0</v>
      </c>
    </row>
    <row r="42" spans="1:5" ht="15" customHeight="1">
      <c r="A42" s="12" t="s">
        <v>28</v>
      </c>
      <c r="B42" s="9">
        <f>'I Trimestre'!E42</f>
        <v>30010400</v>
      </c>
      <c r="C42" s="9">
        <f>'II Trimestre'!E42</f>
        <v>74548278</v>
      </c>
      <c r="D42" s="9">
        <f>'III Trimestre'!E42</f>
        <v>93373258.8</v>
      </c>
      <c r="E42" s="4">
        <f>SUM(B42:D42)</f>
        <v>197931936.8</v>
      </c>
    </row>
    <row r="43" spans="1:5" ht="15" customHeight="1">
      <c r="A43" s="12" t="s">
        <v>30</v>
      </c>
      <c r="B43" s="9">
        <f>'I Trimestre'!E43</f>
        <v>0</v>
      </c>
      <c r="C43" s="9">
        <f>'II Trimestre'!E43</f>
        <v>0</v>
      </c>
      <c r="D43" s="9">
        <f>'III Trimestre'!E43</f>
        <v>0</v>
      </c>
      <c r="E43" s="4">
        <f>SUM(B43:D43)</f>
        <v>0</v>
      </c>
    </row>
    <row r="44" spans="1:5" ht="15" customHeight="1">
      <c r="A44" s="12" t="s">
        <v>35</v>
      </c>
      <c r="B44" s="9">
        <f>'I Trimestre'!E44</f>
        <v>0</v>
      </c>
      <c r="C44" s="9">
        <f>'II Trimestre'!E44</f>
        <v>315960</v>
      </c>
      <c r="D44" s="9">
        <f>'III Trimestre'!E44</f>
        <v>0</v>
      </c>
      <c r="E44" s="4">
        <f>SUM(B44:D44)</f>
        <v>315960</v>
      </c>
    </row>
    <row r="45" spans="1:5" ht="15" customHeight="1">
      <c r="A45" s="12"/>
      <c r="B45" s="9"/>
      <c r="C45" s="9"/>
      <c r="D45" s="9"/>
      <c r="E45" s="9"/>
    </row>
    <row r="46" spans="1:5" ht="15" customHeight="1">
      <c r="A46" s="2" t="s">
        <v>36</v>
      </c>
      <c r="B46" s="9">
        <f>'I Trimestre'!E46</f>
        <v>237230000</v>
      </c>
      <c r="C46" s="9">
        <f>'II Trimestre'!E46</f>
        <v>322100000</v>
      </c>
      <c r="D46" s="9">
        <f>'III Trimestre'!E46</f>
        <v>471260000</v>
      </c>
      <c r="E46" s="4">
        <f>SUM(B46:D46)</f>
        <v>1030590000</v>
      </c>
    </row>
    <row r="47" spans="1:5" ht="15" customHeight="1">
      <c r="A47" s="12" t="s">
        <v>24</v>
      </c>
      <c r="B47" s="9">
        <f>'I Trimestre'!E47</f>
        <v>237230000</v>
      </c>
      <c r="C47" s="9">
        <f>'II Trimestre'!E47</f>
        <v>322100000</v>
      </c>
      <c r="D47" s="9">
        <f>'III Trimestre'!E47</f>
        <v>471260000</v>
      </c>
      <c r="E47" s="4">
        <f>SUM(B47:D47)</f>
        <v>1030590000</v>
      </c>
    </row>
    <row r="48" spans="1:5" ht="15" customHeight="1">
      <c r="A48" s="12" t="s">
        <v>28</v>
      </c>
      <c r="B48" s="9">
        <f>'I Trimestre'!E48</f>
        <v>0</v>
      </c>
      <c r="C48" s="9">
        <f>'II Trimestre'!E48</f>
        <v>0</v>
      </c>
      <c r="D48" s="9">
        <f>'III Trimestre'!E48</f>
        <v>0</v>
      </c>
      <c r="E48" s="4">
        <f>SUM(B48:D48)</f>
        <v>0</v>
      </c>
    </row>
    <row r="49" spans="1:5" ht="15" customHeight="1">
      <c r="A49" s="12" t="s">
        <v>30</v>
      </c>
      <c r="B49" s="9">
        <f>'I Trimestre'!E49</f>
        <v>0</v>
      </c>
      <c r="C49" s="9">
        <f>'II Trimestre'!E49</f>
        <v>0</v>
      </c>
      <c r="D49" s="9">
        <f>'III Trimestre'!E49</f>
        <v>0</v>
      </c>
      <c r="E49" s="4">
        <f>SUM(B49:D49)</f>
        <v>0</v>
      </c>
    </row>
    <row r="50" spans="1:5" ht="15" customHeight="1">
      <c r="A50" s="12" t="s">
        <v>35</v>
      </c>
      <c r="B50" s="9">
        <f>'I Trimestre'!E50</f>
        <v>0</v>
      </c>
      <c r="C50" s="9">
        <f>'II Trimestre'!E50</f>
        <v>0</v>
      </c>
      <c r="D50" s="9">
        <f>'III Trimestre'!E50</f>
        <v>0</v>
      </c>
      <c r="E50" s="4">
        <f>SUM(B50:D50)</f>
        <v>0</v>
      </c>
    </row>
    <row r="51" spans="2:5" ht="15" customHeight="1">
      <c r="B51" s="9"/>
      <c r="C51" s="9"/>
      <c r="D51" s="9"/>
      <c r="E51" s="9"/>
    </row>
    <row r="52" spans="1:5" ht="15" customHeight="1" thickBot="1">
      <c r="A52" s="17" t="s">
        <v>31</v>
      </c>
      <c r="B52" s="34">
        <f>'I Trimestre'!E52</f>
        <v>267240400</v>
      </c>
      <c r="C52" s="34">
        <f>'II Trimestre'!E52</f>
        <v>396964238</v>
      </c>
      <c r="D52" s="34">
        <f>'III Trimestre'!E52</f>
        <v>564633258.8</v>
      </c>
      <c r="E52" s="21">
        <f>SUM(B52:D52)</f>
        <v>1228837896.8</v>
      </c>
    </row>
    <row r="53" ht="15" customHeight="1" thickTop="1">
      <c r="A53" s="38" t="s">
        <v>75</v>
      </c>
    </row>
    <row r="54" ht="15" customHeight="1"/>
    <row r="55" ht="15" customHeight="1"/>
    <row r="56" spans="1:5" ht="15" customHeight="1">
      <c r="A56" s="61" t="s">
        <v>37</v>
      </c>
      <c r="B56" s="61"/>
      <c r="C56" s="61"/>
      <c r="D56" s="61"/>
      <c r="E56" s="61"/>
    </row>
    <row r="57" spans="1:5" ht="15" customHeight="1">
      <c r="A57" s="61" t="s">
        <v>33</v>
      </c>
      <c r="B57" s="61"/>
      <c r="C57" s="61"/>
      <c r="D57" s="61"/>
      <c r="E57" s="61"/>
    </row>
    <row r="58" spans="1:14" ht="15" customHeight="1">
      <c r="A58" s="61" t="s">
        <v>65</v>
      </c>
      <c r="B58" s="61"/>
      <c r="C58" s="61"/>
      <c r="D58" s="61"/>
      <c r="E58" s="61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2"/>
    </row>
    <row r="60" spans="1:5" ht="15" customHeight="1" thickBot="1">
      <c r="A60" s="23" t="s">
        <v>38</v>
      </c>
      <c r="B60" s="10" t="s">
        <v>45</v>
      </c>
      <c r="C60" s="10" t="s">
        <v>46</v>
      </c>
      <c r="D60" s="10" t="s">
        <v>47</v>
      </c>
      <c r="E60" s="10" t="s">
        <v>50</v>
      </c>
    </row>
    <row r="61" ht="15" customHeight="1"/>
    <row r="62" spans="1:5" ht="15" customHeight="1">
      <c r="A62" s="2" t="s">
        <v>34</v>
      </c>
      <c r="B62" s="9">
        <f>'I Trimestre'!E62</f>
        <v>30010400</v>
      </c>
      <c r="C62" s="9">
        <f>'II Trimestre'!E62</f>
        <v>74864238</v>
      </c>
      <c r="D62" s="9">
        <f>'III Trimestre'!E62</f>
        <v>93373258.8</v>
      </c>
      <c r="E62" s="9">
        <f>SUM(B62:D62)</f>
        <v>198247896.8</v>
      </c>
    </row>
    <row r="63" spans="1:5" ht="15" customHeight="1">
      <c r="A63" s="2" t="s">
        <v>39</v>
      </c>
      <c r="B63" s="9">
        <f>'I Trimestre'!E63</f>
        <v>30010400</v>
      </c>
      <c r="C63" s="9">
        <f>'II Trimestre'!E63</f>
        <v>74548278</v>
      </c>
      <c r="D63" s="9">
        <f>'III Trimestre'!E63</f>
        <v>93373258.8</v>
      </c>
      <c r="E63" s="9">
        <f>SUM(B63:D63)</f>
        <v>197931936.8</v>
      </c>
    </row>
    <row r="64" spans="1:5" ht="15" customHeight="1">
      <c r="A64" s="2" t="s">
        <v>61</v>
      </c>
      <c r="B64" s="9"/>
      <c r="C64" s="9"/>
      <c r="D64" s="9"/>
      <c r="E64" s="9"/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'I Trimestre'!E69</f>
        <v>237230000</v>
      </c>
      <c r="C69" s="9">
        <f>'II Trimestre'!E69</f>
        <v>322100000</v>
      </c>
      <c r="D69" s="9">
        <f>'III Trimestre'!E69</f>
        <v>471260000</v>
      </c>
      <c r="E69" s="9">
        <f>SUM(B69:D69)</f>
        <v>1030590000</v>
      </c>
    </row>
    <row r="70" spans="1:5" ht="15" customHeight="1">
      <c r="A70" s="2" t="s">
        <v>44</v>
      </c>
      <c r="B70" s="9">
        <f>'I Trimestre'!E70</f>
        <v>237230000</v>
      </c>
      <c r="C70" s="9">
        <f>'II Trimestre'!E70</f>
        <v>322100000</v>
      </c>
      <c r="D70" s="9">
        <f>'III Trimestre'!E70</f>
        <v>471260000</v>
      </c>
      <c r="E70" s="9">
        <f>SUM(B70:D70)</f>
        <v>1030590000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7" t="s">
        <v>31</v>
      </c>
      <c r="B75" s="34">
        <f>'I Trimestre'!E75</f>
        <v>267240400</v>
      </c>
      <c r="C75" s="34">
        <f>'II Trimestre'!E75</f>
        <v>396964238</v>
      </c>
      <c r="D75" s="34">
        <f>'III Trimestre'!E75</f>
        <v>564633258.8</v>
      </c>
      <c r="E75" s="21">
        <f>SUM(B75:D75)</f>
        <v>1228837896.8</v>
      </c>
    </row>
    <row r="76" ht="15" customHeight="1" thickTop="1">
      <c r="A76" s="38" t="s">
        <v>75</v>
      </c>
    </row>
    <row r="77" ht="15" customHeight="1"/>
    <row r="78" ht="15" customHeight="1"/>
    <row r="79" spans="1:6" ht="15" customHeight="1">
      <c r="A79" s="61" t="s">
        <v>52</v>
      </c>
      <c r="B79" s="61"/>
      <c r="C79" s="61"/>
      <c r="D79" s="61"/>
      <c r="E79" s="61"/>
      <c r="F79" s="25"/>
    </row>
    <row r="80" spans="1:6" ht="15" customHeight="1">
      <c r="A80" s="61" t="s">
        <v>53</v>
      </c>
      <c r="B80" s="61"/>
      <c r="C80" s="61"/>
      <c r="D80" s="61"/>
      <c r="E80" s="61"/>
      <c r="F80" s="25"/>
    </row>
    <row r="81" spans="1:6" ht="15" customHeight="1">
      <c r="A81" s="61" t="s">
        <v>65</v>
      </c>
      <c r="B81" s="61"/>
      <c r="C81" s="61"/>
      <c r="D81" s="61"/>
      <c r="E81" s="61"/>
      <c r="F81" s="25"/>
    </row>
    <row r="82" spans="1:6" ht="15" customHeight="1">
      <c r="A82" s="26"/>
      <c r="B82" s="25"/>
      <c r="C82" s="25"/>
      <c r="D82" s="25"/>
      <c r="E82" s="25"/>
      <c r="F82" s="1"/>
    </row>
    <row r="83" spans="1:5" ht="15" customHeight="1" thickBot="1">
      <c r="A83" s="27" t="s">
        <v>38</v>
      </c>
      <c r="B83" s="28" t="s">
        <v>45</v>
      </c>
      <c r="C83" s="28" t="s">
        <v>46</v>
      </c>
      <c r="D83" s="28" t="s">
        <v>47</v>
      </c>
      <c r="E83" s="28" t="s">
        <v>60</v>
      </c>
    </row>
    <row r="84" spans="1:5" ht="15" customHeight="1">
      <c r="A84" s="26"/>
      <c r="B84" s="25"/>
      <c r="C84" s="25"/>
      <c r="D84" s="25"/>
      <c r="E84" s="25"/>
    </row>
    <row r="85" spans="1:5" ht="15" customHeight="1">
      <c r="A85" s="29" t="s">
        <v>55</v>
      </c>
      <c r="B85" s="36">
        <f>'I Trimestre'!E85</f>
        <v>1962471960</v>
      </c>
      <c r="C85" s="36">
        <f>'II Trimestre'!E85</f>
        <v>2082931560</v>
      </c>
      <c r="D85" s="36">
        <f>'III Trimestre'!E85</f>
        <v>2109967322</v>
      </c>
      <c r="E85" s="36">
        <f>B85</f>
        <v>1962471960</v>
      </c>
    </row>
    <row r="86" spans="1:5" ht="15" customHeight="1">
      <c r="A86" s="30" t="s">
        <v>62</v>
      </c>
      <c r="B86" s="25">
        <f>'I Trimestre'!E86</f>
        <v>315960</v>
      </c>
      <c r="C86" s="25">
        <f>'II Trimestre'!E86</f>
        <v>20305560</v>
      </c>
      <c r="D86" s="25">
        <f>'III Trimestre'!E86</f>
        <v>45441322</v>
      </c>
      <c r="E86" s="25">
        <f>B86</f>
        <v>315960</v>
      </c>
    </row>
    <row r="87" spans="1:5" ht="15" customHeight="1">
      <c r="A87" s="30" t="s">
        <v>63</v>
      </c>
      <c r="B87" s="25">
        <f>'I Trimestre'!E87</f>
        <v>1962156000</v>
      </c>
      <c r="C87" s="25">
        <f>'II Trimestre'!E87</f>
        <v>2062626000</v>
      </c>
      <c r="D87" s="25">
        <f>'III Trimestre'!E87</f>
        <v>2064526000</v>
      </c>
      <c r="E87" s="25">
        <f>B87</f>
        <v>1962156000</v>
      </c>
    </row>
    <row r="88" spans="1:5" ht="15" customHeight="1">
      <c r="A88" s="29" t="s">
        <v>56</v>
      </c>
      <c r="B88" s="36">
        <f>'I Trimestre'!E88</f>
        <v>387700000</v>
      </c>
      <c r="C88" s="36">
        <f>'II Trimestre'!E88</f>
        <v>424000000</v>
      </c>
      <c r="D88" s="36">
        <f>'III Trimestre'!E88</f>
        <v>417559000</v>
      </c>
      <c r="E88" s="36">
        <f>SUM(B88:D88)</f>
        <v>1229259000</v>
      </c>
    </row>
    <row r="89" spans="1:5" ht="15" customHeight="1">
      <c r="A89" s="30" t="s">
        <v>62</v>
      </c>
      <c r="B89" s="25">
        <f>'I Trimestre'!E89</f>
        <v>50000000</v>
      </c>
      <c r="C89" s="25">
        <f>'II Trimestre'!E89</f>
        <v>100000000</v>
      </c>
      <c r="D89" s="25">
        <f>'III Trimestre'!E89</f>
        <v>150000000</v>
      </c>
      <c r="E89" s="25">
        <f>SUM(B89:D89)</f>
        <v>300000000</v>
      </c>
    </row>
    <row r="90" spans="1:5" ht="15" customHeight="1">
      <c r="A90" s="30" t="s">
        <v>63</v>
      </c>
      <c r="B90" s="25">
        <f>'I Trimestre'!E90</f>
        <v>337700000</v>
      </c>
      <c r="C90" s="25">
        <f>'II Trimestre'!E90</f>
        <v>324000000</v>
      </c>
      <c r="D90" s="25">
        <f>'III Trimestre'!E90</f>
        <v>267559000</v>
      </c>
      <c r="E90" s="25">
        <f>SUM(B90:D90)</f>
        <v>929259000</v>
      </c>
    </row>
    <row r="91" spans="1:5" ht="15" customHeight="1">
      <c r="A91" s="29" t="s">
        <v>57</v>
      </c>
      <c r="B91" s="36">
        <f>'I Trimestre'!E91</f>
        <v>2350171960</v>
      </c>
      <c r="C91" s="36">
        <f>'II Trimestre'!E91</f>
        <v>2506931560</v>
      </c>
      <c r="D91" s="36">
        <f>'III Trimestre'!E91</f>
        <v>2527526322</v>
      </c>
      <c r="E91" s="36">
        <f>E88+E85</f>
        <v>3191730960</v>
      </c>
    </row>
    <row r="92" spans="1:5" ht="15" customHeight="1">
      <c r="A92" s="30" t="s">
        <v>62</v>
      </c>
      <c r="B92" s="25">
        <f>'I Trimestre'!E92</f>
        <v>50315960</v>
      </c>
      <c r="C92" s="25">
        <f>'II Trimestre'!E92</f>
        <v>120305560</v>
      </c>
      <c r="D92" s="25">
        <f>'III Trimestre'!E92</f>
        <v>195441322</v>
      </c>
      <c r="E92" s="25">
        <f>E89+E86</f>
        <v>300315960</v>
      </c>
    </row>
    <row r="93" spans="1:5" ht="15" customHeight="1">
      <c r="A93" s="30" t="s">
        <v>63</v>
      </c>
      <c r="B93" s="25">
        <f>'I Trimestre'!E93</f>
        <v>2299856000</v>
      </c>
      <c r="C93" s="25">
        <f>'II Trimestre'!E93</f>
        <v>2386626000</v>
      </c>
      <c r="D93" s="25">
        <f>'III Trimestre'!E93</f>
        <v>2332085000</v>
      </c>
      <c r="E93" s="25">
        <f>E90+E87</f>
        <v>2891415000</v>
      </c>
    </row>
    <row r="94" spans="1:5" ht="15" customHeight="1">
      <c r="A94" s="29" t="s">
        <v>58</v>
      </c>
      <c r="B94" s="36">
        <f>'I Trimestre'!E94</f>
        <v>267240400</v>
      </c>
      <c r="C94" s="36">
        <f>'II Trimestre'!E94</f>
        <v>396964238</v>
      </c>
      <c r="D94" s="36">
        <f>'III Trimestre'!E94</f>
        <v>564633258.8</v>
      </c>
      <c r="E94" s="36">
        <f>SUM(B94:D94)</f>
        <v>1228837896.8</v>
      </c>
    </row>
    <row r="95" spans="1:5" ht="15" customHeight="1">
      <c r="A95" s="30" t="s">
        <v>62</v>
      </c>
      <c r="B95" s="25">
        <f>'I Trimestre'!E95</f>
        <v>30010400</v>
      </c>
      <c r="C95" s="25">
        <f>'II Trimestre'!E95</f>
        <v>74864238</v>
      </c>
      <c r="D95" s="25">
        <f>'III Trimestre'!E95</f>
        <v>93373258.8</v>
      </c>
      <c r="E95" s="25">
        <f>SUM(B95:D95)</f>
        <v>198247896.8</v>
      </c>
    </row>
    <row r="96" spans="1:5" s="53" customFormat="1" ht="15" customHeight="1">
      <c r="A96" s="52" t="s">
        <v>97</v>
      </c>
      <c r="B96" s="25">
        <f>'I Trimestre'!E96</f>
        <v>0</v>
      </c>
      <c r="C96" s="25">
        <f>'II Trimestre'!E96</f>
        <v>315000</v>
      </c>
      <c r="D96" s="25">
        <f>'III Trimestre'!E96</f>
        <v>0</v>
      </c>
      <c r="E96" s="25">
        <f>SUM(B96:D96)</f>
        <v>315000</v>
      </c>
    </row>
    <row r="97" spans="1:5" s="53" customFormat="1" ht="15" customHeight="1">
      <c r="A97" s="52" t="s">
        <v>98</v>
      </c>
      <c r="B97" s="25">
        <f>'I Trimestre'!E97</f>
        <v>0</v>
      </c>
      <c r="C97" s="25">
        <f>'II Trimestre'!E97</f>
        <v>960</v>
      </c>
      <c r="D97" s="25">
        <f>'III Trimestre'!E97</f>
        <v>0</v>
      </c>
      <c r="E97" s="25">
        <f>SUM(B97:D97)</f>
        <v>960</v>
      </c>
    </row>
    <row r="98" spans="1:5" ht="15" customHeight="1">
      <c r="A98" s="30" t="s">
        <v>63</v>
      </c>
      <c r="B98" s="25">
        <f>'I Trimestre'!E98</f>
        <v>237230000</v>
      </c>
      <c r="C98" s="25">
        <f>'II Trimestre'!E98</f>
        <v>322100000</v>
      </c>
      <c r="D98" s="25">
        <f>'III Trimestre'!E98</f>
        <v>471260000</v>
      </c>
      <c r="E98" s="25">
        <f>SUM(B98:D98)</f>
        <v>1030590000</v>
      </c>
    </row>
    <row r="99" spans="1:5" ht="15" customHeight="1">
      <c r="A99" s="29" t="s">
        <v>59</v>
      </c>
      <c r="B99" s="36">
        <f>'I Trimestre'!E99</f>
        <v>2082931560</v>
      </c>
      <c r="C99" s="36">
        <f>'II Trimestre'!E99</f>
        <v>2109967322</v>
      </c>
      <c r="D99" s="36">
        <f>'III Trimestre'!E99</f>
        <v>1962893063.2</v>
      </c>
      <c r="E99" s="36">
        <f>E91-E94</f>
        <v>1962893063.2</v>
      </c>
    </row>
    <row r="100" spans="1:5" ht="15" customHeight="1">
      <c r="A100" s="30" t="s">
        <v>62</v>
      </c>
      <c r="B100" s="25">
        <f>'I Trimestre'!E100</f>
        <v>20305560</v>
      </c>
      <c r="C100" s="25">
        <f>'II Trimestre'!E100</f>
        <v>45441322</v>
      </c>
      <c r="D100" s="25">
        <f>'III Trimestre'!E100</f>
        <v>102068063.2</v>
      </c>
      <c r="E100" s="25">
        <f>E92-E95</f>
        <v>102068063.19999999</v>
      </c>
    </row>
    <row r="101" spans="1:5" ht="15" customHeight="1">
      <c r="A101" s="30" t="s">
        <v>63</v>
      </c>
      <c r="B101" s="25">
        <f>'I Trimestre'!E101</f>
        <v>2062626000</v>
      </c>
      <c r="C101" s="25">
        <f>'II Trimestre'!E101</f>
        <v>2064526000</v>
      </c>
      <c r="D101" s="25">
        <f>'III Trimestre'!E101</f>
        <v>1860825000</v>
      </c>
      <c r="E101" s="25">
        <f>E93-E98</f>
        <v>1860825000</v>
      </c>
    </row>
    <row r="102" spans="1:5" ht="15" customHeight="1" thickBot="1">
      <c r="A102" s="31"/>
      <c r="B102" s="32"/>
      <c r="C102" s="32"/>
      <c r="D102" s="32"/>
      <c r="E102" s="32"/>
    </row>
    <row r="103" ht="15" customHeight="1" thickTop="1">
      <c r="A103" s="38" t="s">
        <v>75</v>
      </c>
    </row>
    <row r="104" ht="15" customHeight="1"/>
    <row r="105" ht="15" customHeight="1"/>
  </sheetData>
  <sheetProtection/>
  <mergeCells count="12">
    <mergeCell ref="A56:E56"/>
    <mergeCell ref="A36:E36"/>
    <mergeCell ref="A58:E58"/>
    <mergeCell ref="A81:E81"/>
    <mergeCell ref="A79:E79"/>
    <mergeCell ref="A80:E80"/>
    <mergeCell ref="A57:E57"/>
    <mergeCell ref="A1:F1"/>
    <mergeCell ref="A8:F8"/>
    <mergeCell ref="A9:F9"/>
    <mergeCell ref="A34:E34"/>
    <mergeCell ref="A35:E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A1" sqref="A1:G1"/>
    </sheetView>
  </sheetViews>
  <sheetFormatPr defaultColWidth="11.57421875" defaultRowHeight="15"/>
  <cols>
    <col min="1" max="1" width="54.28125" style="2" customWidth="1"/>
    <col min="2" max="2" width="16.421875" style="2" customWidth="1"/>
    <col min="3" max="4" width="15.57421875" style="2" customWidth="1"/>
    <col min="5" max="5" width="18.2812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39">
        <v>2013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7" ht="15" customHeight="1">
      <c r="A8" s="61" t="s">
        <v>1</v>
      </c>
      <c r="B8" s="61"/>
      <c r="C8" s="61"/>
      <c r="D8" s="61"/>
      <c r="E8" s="61"/>
      <c r="F8" s="61"/>
      <c r="G8" s="61"/>
    </row>
    <row r="9" spans="1:7" ht="15" customHeight="1">
      <c r="A9" s="61" t="s">
        <v>2</v>
      </c>
      <c r="B9" s="61"/>
      <c r="C9" s="61"/>
      <c r="D9" s="61"/>
      <c r="E9" s="61"/>
      <c r="F9" s="61"/>
      <c r="G9" s="61"/>
    </row>
    <row r="10" ht="15" customHeight="1"/>
    <row r="11" spans="1:7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47</v>
      </c>
      <c r="F11" s="10" t="s">
        <v>48</v>
      </c>
      <c r="G11" s="10" t="s">
        <v>49</v>
      </c>
    </row>
    <row r="12" spans="1:7" ht="15" customHeight="1">
      <c r="A12" s="11"/>
      <c r="B12" s="11"/>
      <c r="C12" s="11"/>
      <c r="D12" s="11"/>
      <c r="E12" s="11"/>
      <c r="F12" s="11"/>
      <c r="G12" s="11"/>
    </row>
    <row r="13" ht="15" customHeight="1">
      <c r="A13" s="12" t="s">
        <v>24</v>
      </c>
    </row>
    <row r="14" spans="1:7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0</v>
      </c>
      <c r="E14" s="14">
        <f>'III Trimestre'!F14</f>
        <v>0</v>
      </c>
      <c r="F14" s="14">
        <f>'IV Trimestre'!F14</f>
        <v>0</v>
      </c>
      <c r="G14" s="15">
        <f>SUM(C14:F14)</f>
        <v>0</v>
      </c>
    </row>
    <row r="15" spans="1:7" ht="15" customHeight="1">
      <c r="A15" s="13" t="s">
        <v>27</v>
      </c>
      <c r="B15" s="2" t="s">
        <v>26</v>
      </c>
      <c r="C15" s="14">
        <f>'I Trimestre'!F15</f>
        <v>88</v>
      </c>
      <c r="D15" s="14">
        <f>'II Trimestre'!F15</f>
        <v>124</v>
      </c>
      <c r="E15" s="14">
        <f>'III Trimestre'!F15</f>
        <v>172</v>
      </c>
      <c r="F15" s="14">
        <f>'IV Trimestre'!F15</f>
        <v>160</v>
      </c>
      <c r="G15" s="15">
        <f>SUM(C15:F15)</f>
        <v>544</v>
      </c>
    </row>
    <row r="16" spans="1:7" ht="15" customHeight="1">
      <c r="A16" s="12" t="s">
        <v>28</v>
      </c>
      <c r="C16" s="14"/>
      <c r="D16" s="14"/>
      <c r="E16" s="14"/>
      <c r="F16" s="14"/>
      <c r="G16" s="15"/>
    </row>
    <row r="17" spans="1:7" ht="15" customHeight="1">
      <c r="A17" s="13" t="s">
        <v>25</v>
      </c>
      <c r="C17" s="14"/>
      <c r="D17" s="14"/>
      <c r="E17" s="14"/>
      <c r="F17" s="14"/>
      <c r="G17" s="15"/>
    </row>
    <row r="18" spans="1:7" s="38" customFormat="1" ht="15" customHeight="1">
      <c r="A18" s="13"/>
      <c r="B18" s="44" t="s">
        <v>29</v>
      </c>
      <c r="C18" s="14">
        <f>'I Trimestre'!F18</f>
        <v>0</v>
      </c>
      <c r="D18" s="14">
        <f>'II Trimestre'!F18</f>
        <v>0</v>
      </c>
      <c r="E18" s="14">
        <f>'III Trimestre'!F18</f>
        <v>0</v>
      </c>
      <c r="F18" s="14">
        <f>'IV Trimestre'!F18</f>
        <v>0</v>
      </c>
      <c r="G18" s="40"/>
    </row>
    <row r="19" spans="1:7" s="38" customFormat="1" ht="15" customHeight="1">
      <c r="A19" s="45" t="s">
        <v>79</v>
      </c>
      <c r="B19" s="38" t="s">
        <v>26</v>
      </c>
      <c r="C19" s="14">
        <f>'I Trimestre'!F19</f>
        <v>474</v>
      </c>
      <c r="D19" s="14">
        <f>'II Trimestre'!F19</f>
        <v>1164</v>
      </c>
      <c r="E19" s="14">
        <f>'III Trimestre'!F19</f>
        <v>553</v>
      </c>
      <c r="F19" s="14">
        <f>'IV Trimestre'!F19</f>
        <v>676</v>
      </c>
      <c r="G19" s="54">
        <f>SUM(C19:F19)</f>
        <v>2867</v>
      </c>
    </row>
    <row r="20" spans="1:9" ht="15" customHeight="1">
      <c r="A20" s="45" t="s">
        <v>80</v>
      </c>
      <c r="B20" s="44" t="s">
        <v>26</v>
      </c>
      <c r="C20" s="14">
        <f>'I Trimestre'!F20</f>
        <v>0</v>
      </c>
      <c r="D20" s="14">
        <f>'II Trimestre'!F20</f>
        <v>151</v>
      </c>
      <c r="E20" s="14">
        <f>'III Trimestre'!F20</f>
        <v>710</v>
      </c>
      <c r="F20" s="14">
        <f>'IV Trimestre'!F20</f>
        <v>1639</v>
      </c>
      <c r="G20" s="15">
        <f>SUM(C20:F20)</f>
        <v>2500</v>
      </c>
      <c r="I20" s="2">
        <f>G19+G23</f>
        <v>2976</v>
      </c>
    </row>
    <row r="21" spans="1:7" ht="15" customHeight="1">
      <c r="A21" s="13"/>
      <c r="B21" s="38"/>
      <c r="C21" s="14"/>
      <c r="D21" s="14"/>
      <c r="E21" s="14"/>
      <c r="F21" s="14"/>
      <c r="G21" s="15"/>
    </row>
    <row r="22" spans="1:7" ht="15" customHeight="1">
      <c r="A22" s="13" t="s">
        <v>27</v>
      </c>
      <c r="C22" s="14"/>
      <c r="D22" s="14"/>
      <c r="E22" s="14"/>
      <c r="F22" s="14"/>
      <c r="G22" s="15"/>
    </row>
    <row r="23" spans="1:7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4">
        <f>'III Trimestre'!F23</f>
        <v>0</v>
      </c>
      <c r="F23" s="14">
        <f>'IV Trimestre'!F23</f>
        <v>109</v>
      </c>
      <c r="G23" s="15">
        <f>SUM(C23:F23)</f>
        <v>109</v>
      </c>
    </row>
    <row r="24" spans="1:7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4">
        <f>'III Trimestre'!F24</f>
        <v>0</v>
      </c>
      <c r="F24" s="14">
        <f>'IV Trimestre'!F24</f>
        <v>0</v>
      </c>
      <c r="G24" s="15">
        <f>SUM(C24:F24)</f>
        <v>0</v>
      </c>
    </row>
    <row r="25" spans="1:6" ht="15" customHeight="1">
      <c r="A25" s="12" t="s">
        <v>30</v>
      </c>
      <c r="C25" s="14"/>
      <c r="D25" s="14"/>
      <c r="E25" s="14"/>
      <c r="F25" s="14"/>
    </row>
    <row r="26" spans="1:7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4">
        <f>'III Trimestre'!F26</f>
        <v>0</v>
      </c>
      <c r="F26" s="14">
        <f>'IV Trimestre'!F26</f>
        <v>0</v>
      </c>
      <c r="G26" s="15">
        <f>SUM(C26:F26)</f>
        <v>0</v>
      </c>
    </row>
    <row r="27" spans="1:7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4">
        <f>'III Trimestre'!F27</f>
        <v>0</v>
      </c>
      <c r="F27" s="14">
        <f>'IV Trimestre'!F27</f>
        <v>0</v>
      </c>
      <c r="G27" s="15">
        <f>SUM(C27:F27)</f>
        <v>0</v>
      </c>
    </row>
    <row r="28" spans="3:6" ht="15" customHeight="1">
      <c r="C28" s="14">
        <f>'I Trimestre'!F28</f>
        <v>0</v>
      </c>
      <c r="D28" s="14">
        <f>'II Trimestre'!F28</f>
        <v>0</v>
      </c>
      <c r="E28" s="14">
        <f>'III Trimestre'!F28</f>
        <v>0</v>
      </c>
      <c r="F28" s="14">
        <f>'IV Trimestre'!F28</f>
        <v>0</v>
      </c>
    </row>
    <row r="29" spans="1:7" ht="15" customHeight="1" thickBot="1">
      <c r="A29" s="17" t="s">
        <v>31</v>
      </c>
      <c r="B29" s="17"/>
      <c r="C29" s="17">
        <f>C15+C19+C23+C26</f>
        <v>562</v>
      </c>
      <c r="D29" s="17">
        <f>D15+D19+D23+D26</f>
        <v>1288</v>
      </c>
      <c r="E29" s="17">
        <f>E15+E19+E23+E26</f>
        <v>725</v>
      </c>
      <c r="F29" s="17">
        <f>F15+F19+F23+F26</f>
        <v>945</v>
      </c>
      <c r="G29" s="17">
        <f>G15+G19+G23+G26</f>
        <v>3520</v>
      </c>
    </row>
    <row r="30" spans="1:15" ht="15" customHeight="1" thickTop="1">
      <c r="A30" s="19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ht="15" customHeight="1">
      <c r="A31" s="38" t="s">
        <v>75</v>
      </c>
    </row>
    <row r="32" ht="15" customHeight="1"/>
    <row r="33" ht="15" customHeight="1"/>
    <row r="34" spans="1:6" ht="15" customHeight="1">
      <c r="A34" s="62" t="s">
        <v>32</v>
      </c>
      <c r="B34" s="62"/>
      <c r="C34" s="62"/>
      <c r="D34" s="62"/>
      <c r="E34" s="62"/>
      <c r="F34" s="62"/>
    </row>
    <row r="35" spans="1:6" ht="15" customHeight="1">
      <c r="A35" s="61" t="s">
        <v>33</v>
      </c>
      <c r="B35" s="61"/>
      <c r="C35" s="61"/>
      <c r="D35" s="61"/>
      <c r="E35" s="61"/>
      <c r="F35" s="61"/>
    </row>
    <row r="36" spans="1:14" ht="15" customHeight="1">
      <c r="A36" s="61" t="s">
        <v>65</v>
      </c>
      <c r="B36" s="61"/>
      <c r="C36" s="61"/>
      <c r="D36" s="61"/>
      <c r="E36" s="61"/>
      <c r="F36" s="61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6" ht="15" customHeight="1" thickBot="1">
      <c r="A38" s="10" t="s">
        <v>9</v>
      </c>
      <c r="B38" s="10" t="s">
        <v>45</v>
      </c>
      <c r="C38" s="10" t="s">
        <v>46</v>
      </c>
      <c r="D38" s="10" t="s">
        <v>47</v>
      </c>
      <c r="E38" s="10" t="s">
        <v>48</v>
      </c>
      <c r="F38" s="10" t="s">
        <v>49</v>
      </c>
    </row>
    <row r="39" ht="15" customHeight="1"/>
    <row r="40" spans="1:6" ht="15" customHeight="1">
      <c r="A40" s="2" t="s">
        <v>34</v>
      </c>
      <c r="B40" s="9">
        <f>'I Trimestre'!E40</f>
        <v>30010400</v>
      </c>
      <c r="C40" s="9">
        <f>'II Trimestre'!E40</f>
        <v>74864238</v>
      </c>
      <c r="D40" s="9">
        <f>'III Trimestre'!E40</f>
        <v>93373258.8</v>
      </c>
      <c r="E40" s="9">
        <f>'IV Trimestre'!E40</f>
        <v>102068063.2</v>
      </c>
      <c r="F40" s="9">
        <f>SUM(B40:E40)</f>
        <v>300315960</v>
      </c>
    </row>
    <row r="41" spans="1:6" ht="15" customHeight="1">
      <c r="A41" s="12" t="s">
        <v>24</v>
      </c>
      <c r="B41" s="9">
        <f>'I Trimestre'!E41</f>
        <v>0</v>
      </c>
      <c r="C41" s="9">
        <f>'II Trimestre'!E41</f>
        <v>0</v>
      </c>
      <c r="D41" s="9">
        <f>'III Trimestre'!E41</f>
        <v>0</v>
      </c>
      <c r="E41" s="9">
        <f>'IV Trimestre'!E41</f>
        <v>0</v>
      </c>
      <c r="F41" s="9">
        <f>SUM(B41:E41)</f>
        <v>0</v>
      </c>
    </row>
    <row r="42" spans="1:6" ht="15" customHeight="1">
      <c r="A42" s="12" t="s">
        <v>28</v>
      </c>
      <c r="B42" s="9">
        <f>'I Trimestre'!E42</f>
        <v>30010400</v>
      </c>
      <c r="C42" s="9">
        <f>'II Trimestre'!E42</f>
        <v>74548278</v>
      </c>
      <c r="D42" s="9">
        <f>'III Trimestre'!E42</f>
        <v>93373258.8</v>
      </c>
      <c r="E42" s="9">
        <f>'IV Trimestre'!E42</f>
        <v>102068063.2</v>
      </c>
      <c r="F42" s="9">
        <f>SUM(B42:E42)</f>
        <v>300000000</v>
      </c>
    </row>
    <row r="43" spans="1:6" ht="15" customHeight="1">
      <c r="A43" s="12" t="s">
        <v>30</v>
      </c>
      <c r="B43" s="9">
        <f>'I Trimestre'!E43</f>
        <v>0</v>
      </c>
      <c r="C43" s="9">
        <f>'II Trimestre'!E43</f>
        <v>0</v>
      </c>
      <c r="D43" s="9">
        <f>'III Trimestre'!E43</f>
        <v>0</v>
      </c>
      <c r="E43" s="9">
        <f>'IV Trimestre'!E43</f>
        <v>0</v>
      </c>
      <c r="F43" s="9">
        <f>SUM(B43:E43)</f>
        <v>0</v>
      </c>
    </row>
    <row r="44" spans="1:6" ht="15" customHeight="1">
      <c r="A44" s="12" t="s">
        <v>35</v>
      </c>
      <c r="B44" s="9">
        <f>'I Trimestre'!E44</f>
        <v>0</v>
      </c>
      <c r="C44" s="9">
        <f>'II Trimestre'!E44</f>
        <v>315960</v>
      </c>
      <c r="D44" s="9">
        <f>'III Trimestre'!E44</f>
        <v>0</v>
      </c>
      <c r="E44" s="9">
        <f>'IV Trimestre'!E44</f>
        <v>0</v>
      </c>
      <c r="F44" s="9">
        <f>SUM(B44:E44)</f>
        <v>315960</v>
      </c>
    </row>
    <row r="45" spans="1:6" ht="15" customHeight="1">
      <c r="A45" s="12"/>
      <c r="B45" s="9"/>
      <c r="C45" s="9"/>
      <c r="D45" s="9"/>
      <c r="E45" s="9"/>
      <c r="F45" s="9"/>
    </row>
    <row r="46" spans="1:6" ht="15" customHeight="1">
      <c r="A46" s="2" t="s">
        <v>36</v>
      </c>
      <c r="B46" s="9">
        <f>'I Trimestre'!E46</f>
        <v>237230000</v>
      </c>
      <c r="C46" s="9">
        <f>'II Trimestre'!E46</f>
        <v>322100000</v>
      </c>
      <c r="D46" s="9">
        <f>'III Trimestre'!E46</f>
        <v>471260000</v>
      </c>
      <c r="E46" s="9">
        <f>'IV Trimestre'!E46</f>
        <v>602401017</v>
      </c>
      <c r="F46" s="9">
        <f>SUM(B46:E46)</f>
        <v>1632991017</v>
      </c>
    </row>
    <row r="47" spans="1:6" ht="15" customHeight="1">
      <c r="A47" s="12" t="s">
        <v>24</v>
      </c>
      <c r="B47" s="9">
        <f>'I Trimestre'!E47</f>
        <v>237230000</v>
      </c>
      <c r="C47" s="9">
        <f>'II Trimestre'!E47</f>
        <v>322100000</v>
      </c>
      <c r="D47" s="9">
        <f>'III Trimestre'!E47</f>
        <v>471260000</v>
      </c>
      <c r="E47" s="9">
        <f>'IV Trimestre'!E47</f>
        <v>533315000</v>
      </c>
      <c r="F47" s="9">
        <f>SUM(B47:E47)</f>
        <v>1563905000</v>
      </c>
    </row>
    <row r="48" spans="1:6" ht="15" customHeight="1">
      <c r="A48" s="12" t="s">
        <v>28</v>
      </c>
      <c r="B48" s="9">
        <f>'I Trimestre'!E48</f>
        <v>0</v>
      </c>
      <c r="C48" s="9">
        <f>'II Trimestre'!E48</f>
        <v>0</v>
      </c>
      <c r="D48" s="9">
        <f>'III Trimestre'!E48</f>
        <v>0</v>
      </c>
      <c r="E48" s="9">
        <f>'IV Trimestre'!E48</f>
        <v>69086017</v>
      </c>
      <c r="F48" s="9">
        <f>SUM(B48:E48)</f>
        <v>69086017</v>
      </c>
    </row>
    <row r="49" spans="1:6" ht="15" customHeight="1">
      <c r="A49" s="12" t="s">
        <v>30</v>
      </c>
      <c r="B49" s="9">
        <f>'I Trimestre'!E49</f>
        <v>0</v>
      </c>
      <c r="C49" s="9">
        <f>'II Trimestre'!E49</f>
        <v>0</v>
      </c>
      <c r="D49" s="9">
        <f>'III Trimestre'!E49</f>
        <v>0</v>
      </c>
      <c r="E49" s="9">
        <f>'IV Trimestre'!E49</f>
        <v>0</v>
      </c>
      <c r="F49" s="9">
        <f>SUM(B49:E49)</f>
        <v>0</v>
      </c>
    </row>
    <row r="50" spans="1:6" ht="15" customHeight="1">
      <c r="A50" s="12" t="s">
        <v>35</v>
      </c>
      <c r="B50" s="9">
        <f>'I Trimestre'!E50</f>
        <v>0</v>
      </c>
      <c r="C50" s="9">
        <f>'II Trimestre'!E50</f>
        <v>0</v>
      </c>
      <c r="D50" s="9">
        <f>'III Trimestre'!E50</f>
        <v>0</v>
      </c>
      <c r="E50" s="9">
        <f>'IV Trimestre'!E50</f>
        <v>0</v>
      </c>
      <c r="F50" s="9">
        <f>SUM(B50:E50)</f>
        <v>0</v>
      </c>
    </row>
    <row r="51" spans="2:6" ht="15" customHeight="1">
      <c r="B51" s="9"/>
      <c r="C51" s="9"/>
      <c r="D51" s="9"/>
      <c r="E51" s="9"/>
      <c r="F51" s="9"/>
    </row>
    <row r="52" spans="1:6" ht="15" customHeight="1" thickBot="1">
      <c r="A52" s="17" t="s">
        <v>31</v>
      </c>
      <c r="B52" s="34">
        <f>'I Trimestre'!E52</f>
        <v>267240400</v>
      </c>
      <c r="C52" s="34">
        <f>'II Trimestre'!E52</f>
        <v>396964238</v>
      </c>
      <c r="D52" s="34">
        <f>'III Trimestre'!E52</f>
        <v>564633258.8</v>
      </c>
      <c r="E52" s="34">
        <f>'IV Trimestre'!E52</f>
        <v>704469080.2</v>
      </c>
      <c r="F52" s="34">
        <f>SUM(B52:E52)</f>
        <v>1933306977</v>
      </c>
    </row>
    <row r="53" ht="15" customHeight="1" thickTop="1">
      <c r="A53" s="38" t="s">
        <v>75</v>
      </c>
    </row>
    <row r="54" ht="15" customHeight="1"/>
    <row r="55" ht="15" customHeight="1"/>
    <row r="56" spans="1:6" ht="15" customHeight="1">
      <c r="A56" s="61" t="s">
        <v>37</v>
      </c>
      <c r="B56" s="61"/>
      <c r="C56" s="61"/>
      <c r="D56" s="61"/>
      <c r="E56" s="61"/>
      <c r="F56" s="61"/>
    </row>
    <row r="57" spans="1:6" ht="15" customHeight="1">
      <c r="A57" s="61" t="s">
        <v>33</v>
      </c>
      <c r="B57" s="61"/>
      <c r="C57" s="61"/>
      <c r="D57" s="61"/>
      <c r="E57" s="61"/>
      <c r="F57" s="61"/>
    </row>
    <row r="58" spans="1:14" ht="15" customHeight="1">
      <c r="A58" s="61" t="s">
        <v>65</v>
      </c>
      <c r="B58" s="61"/>
      <c r="C58" s="61"/>
      <c r="D58" s="61"/>
      <c r="E58" s="61"/>
      <c r="F58" s="61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2"/>
    </row>
    <row r="60" spans="1:6" ht="15" customHeight="1" thickBot="1">
      <c r="A60" s="23" t="s">
        <v>38</v>
      </c>
      <c r="B60" s="10" t="s">
        <v>45</v>
      </c>
      <c r="C60" s="10" t="s">
        <v>46</v>
      </c>
      <c r="D60" s="10" t="s">
        <v>47</v>
      </c>
      <c r="E60" s="10" t="s">
        <v>48</v>
      </c>
      <c r="F60" s="10" t="s">
        <v>49</v>
      </c>
    </row>
    <row r="61" ht="15" customHeight="1"/>
    <row r="62" spans="1:6" ht="15" customHeight="1">
      <c r="A62" s="2" t="s">
        <v>34</v>
      </c>
      <c r="B62" s="9">
        <f>'I Trimestre'!E62</f>
        <v>30010400</v>
      </c>
      <c r="C62" s="9">
        <f>'II Trimestre'!E62</f>
        <v>74864238</v>
      </c>
      <c r="D62" s="9">
        <f>'III Trimestre'!E62</f>
        <v>93373258.8</v>
      </c>
      <c r="E62" s="9">
        <f>'IV Trimestre'!E62</f>
        <v>102068063.2</v>
      </c>
      <c r="F62" s="9">
        <f>SUM(B62:E62)</f>
        <v>300315960</v>
      </c>
    </row>
    <row r="63" spans="1:6" ht="15" customHeight="1">
      <c r="A63" s="2" t="s">
        <v>39</v>
      </c>
      <c r="B63" s="9">
        <f>'I Trimestre'!E63</f>
        <v>30010400</v>
      </c>
      <c r="C63" s="9">
        <f>'II Trimestre'!E63</f>
        <v>74548278</v>
      </c>
      <c r="D63" s="9">
        <f>'III Trimestre'!E63</f>
        <v>93373258.8</v>
      </c>
      <c r="E63" s="9">
        <f>'IV Trimestre'!E63</f>
        <v>102068063.2</v>
      </c>
      <c r="F63" s="9">
        <f>SUM(B63:E63)</f>
        <v>300000000</v>
      </c>
    </row>
    <row r="64" spans="1:6" ht="15" customHeight="1">
      <c r="A64" s="2" t="s">
        <v>61</v>
      </c>
      <c r="B64" s="9"/>
      <c r="C64" s="9"/>
      <c r="D64" s="9"/>
      <c r="E64" s="9"/>
      <c r="F64" s="9"/>
    </row>
    <row r="65" spans="1:6" ht="15" customHeight="1">
      <c r="A65" s="2" t="s">
        <v>41</v>
      </c>
      <c r="B65" s="9"/>
      <c r="C65" s="9"/>
      <c r="D65" s="9"/>
      <c r="E65" s="9"/>
      <c r="F65" s="9"/>
    </row>
    <row r="66" spans="1:6" ht="15" customHeight="1">
      <c r="A66" s="2" t="s">
        <v>42</v>
      </c>
      <c r="B66" s="9"/>
      <c r="C66" s="9"/>
      <c r="D66" s="9"/>
      <c r="E66" s="9"/>
      <c r="F66" s="9"/>
    </row>
    <row r="67" spans="1:6" ht="15" customHeight="1">
      <c r="A67" s="2" t="s">
        <v>43</v>
      </c>
      <c r="B67" s="9"/>
      <c r="C67" s="9"/>
      <c r="D67" s="9"/>
      <c r="E67" s="9"/>
      <c r="F67" s="9"/>
    </row>
    <row r="68" spans="2:6" ht="15" customHeight="1">
      <c r="B68" s="9"/>
      <c r="C68" s="9"/>
      <c r="D68" s="9"/>
      <c r="E68" s="9"/>
      <c r="F68" s="9"/>
    </row>
    <row r="69" spans="1:6" ht="15" customHeight="1">
      <c r="A69" s="2" t="s">
        <v>36</v>
      </c>
      <c r="B69" s="9">
        <f>'I Trimestre'!E69</f>
        <v>237230000</v>
      </c>
      <c r="C69" s="9">
        <f>'II Trimestre'!E69</f>
        <v>322100000</v>
      </c>
      <c r="D69" s="9">
        <f>'III Trimestre'!E69</f>
        <v>471260000</v>
      </c>
      <c r="E69" s="9">
        <f>'IV Trimestre'!E69</f>
        <v>602401017</v>
      </c>
      <c r="F69" s="9">
        <f>SUM(B69:E69)</f>
        <v>1632991017</v>
      </c>
    </row>
    <row r="70" spans="1:6" ht="15" customHeight="1">
      <c r="A70" s="2" t="s">
        <v>44</v>
      </c>
      <c r="B70" s="9">
        <f>'I Trimestre'!E70</f>
        <v>237230000</v>
      </c>
      <c r="C70" s="9">
        <f>'II Trimestre'!E70</f>
        <v>322100000</v>
      </c>
      <c r="D70" s="9">
        <f>'III Trimestre'!E70</f>
        <v>471260000</v>
      </c>
      <c r="E70" s="9">
        <f>'IV Trimestre'!E70</f>
        <v>602401017</v>
      </c>
      <c r="F70" s="9">
        <f>SUM(B70:E70)</f>
        <v>1632991017</v>
      </c>
    </row>
    <row r="71" spans="1:6" ht="15" customHeight="1">
      <c r="A71" s="2" t="s">
        <v>40</v>
      </c>
      <c r="B71" s="9"/>
      <c r="C71" s="9"/>
      <c r="D71" s="9"/>
      <c r="E71" s="9"/>
      <c r="F71" s="9"/>
    </row>
    <row r="72" spans="1:6" ht="15" customHeight="1">
      <c r="A72" s="2" t="s">
        <v>41</v>
      </c>
      <c r="B72" s="9"/>
      <c r="C72" s="9"/>
      <c r="D72" s="9"/>
      <c r="E72" s="9"/>
      <c r="F72" s="9"/>
    </row>
    <row r="73" spans="1:6" ht="15" customHeight="1">
      <c r="A73" s="2" t="s">
        <v>42</v>
      </c>
      <c r="B73" s="9"/>
      <c r="C73" s="9"/>
      <c r="D73" s="9"/>
      <c r="E73" s="9"/>
      <c r="F73" s="9"/>
    </row>
    <row r="74" spans="1:6" ht="15" customHeight="1">
      <c r="A74" s="2" t="s">
        <v>43</v>
      </c>
      <c r="B74" s="9"/>
      <c r="C74" s="9"/>
      <c r="D74" s="9"/>
      <c r="E74" s="9"/>
      <c r="F74" s="9"/>
    </row>
    <row r="75" spans="1:6" ht="15" customHeight="1" thickBot="1">
      <c r="A75" s="17" t="s">
        <v>31</v>
      </c>
      <c r="B75" s="34">
        <f>'I Trimestre'!E75</f>
        <v>267240400</v>
      </c>
      <c r="C75" s="34">
        <f>'II Trimestre'!E75</f>
        <v>396964238</v>
      </c>
      <c r="D75" s="34">
        <f>'III Trimestre'!E75</f>
        <v>564633258.8</v>
      </c>
      <c r="E75" s="34">
        <f>'IV Trimestre'!E75</f>
        <v>704469080.2</v>
      </c>
      <c r="F75" s="34">
        <f>SUM(B75:E75)</f>
        <v>1933306977</v>
      </c>
    </row>
    <row r="76" ht="15" customHeight="1" thickTop="1">
      <c r="A76" s="38" t="s">
        <v>75</v>
      </c>
    </row>
    <row r="77" ht="15" customHeight="1"/>
    <row r="78" ht="15" customHeight="1"/>
    <row r="79" spans="1:6" ht="15" customHeight="1">
      <c r="A79" s="61" t="s">
        <v>52</v>
      </c>
      <c r="B79" s="61"/>
      <c r="C79" s="61"/>
      <c r="D79" s="61"/>
      <c r="E79" s="61"/>
      <c r="F79" s="61"/>
    </row>
    <row r="80" spans="1:6" ht="15" customHeight="1">
      <c r="A80" s="61" t="s">
        <v>53</v>
      </c>
      <c r="B80" s="61"/>
      <c r="C80" s="61"/>
      <c r="D80" s="61"/>
      <c r="E80" s="61"/>
      <c r="F80" s="61"/>
    </row>
    <row r="81" spans="1:6" ht="15" customHeight="1">
      <c r="A81" s="61" t="s">
        <v>65</v>
      </c>
      <c r="B81" s="61"/>
      <c r="C81" s="61"/>
      <c r="D81" s="61"/>
      <c r="E81" s="61"/>
      <c r="F81" s="61"/>
    </row>
    <row r="82" spans="1:6" ht="15" customHeight="1">
      <c r="A82" s="26"/>
      <c r="B82" s="25"/>
      <c r="C82" s="25"/>
      <c r="D82" s="25"/>
      <c r="E82" s="25"/>
      <c r="F82" s="1"/>
    </row>
    <row r="83" spans="1:6" ht="15" customHeight="1" thickBot="1">
      <c r="A83" s="27" t="s">
        <v>38</v>
      </c>
      <c r="B83" s="28" t="s">
        <v>45</v>
      </c>
      <c r="C83" s="28" t="s">
        <v>46</v>
      </c>
      <c r="D83" s="28" t="s">
        <v>47</v>
      </c>
      <c r="E83" s="28" t="s">
        <v>54</v>
      </c>
      <c r="F83" s="28" t="s">
        <v>49</v>
      </c>
    </row>
    <row r="84" spans="1:6" ht="15" customHeight="1">
      <c r="A84" s="26"/>
      <c r="B84" s="25"/>
      <c r="C84" s="25"/>
      <c r="D84" s="25"/>
      <c r="E84" s="25"/>
      <c r="F84" s="25"/>
    </row>
    <row r="85" spans="1:6" ht="15" customHeight="1">
      <c r="A85" s="29" t="s">
        <v>55</v>
      </c>
      <c r="B85" s="36">
        <f>'I Trimestre'!E85</f>
        <v>1962471960</v>
      </c>
      <c r="C85" s="36">
        <f>'II Trimestre'!E85</f>
        <v>2082931560</v>
      </c>
      <c r="D85" s="36">
        <f>'III Trimestre'!E85</f>
        <v>2109967322</v>
      </c>
      <c r="E85" s="36">
        <f>'IV Trimestre'!E85</f>
        <v>1962893063.2</v>
      </c>
      <c r="F85" s="36">
        <f>B85</f>
        <v>1962471960</v>
      </c>
    </row>
    <row r="86" spans="1:6" ht="15" customHeight="1">
      <c r="A86" s="30" t="s">
        <v>62</v>
      </c>
      <c r="B86" s="25">
        <f>'I Trimestre'!E86</f>
        <v>315960</v>
      </c>
      <c r="C86" s="25">
        <f>'II Trimestre'!E86</f>
        <v>20305560</v>
      </c>
      <c r="D86" s="25">
        <f>'III Trimestre'!E86</f>
        <v>45441322</v>
      </c>
      <c r="E86" s="25">
        <f>'IV Trimestre'!E86</f>
        <v>102068063.2</v>
      </c>
      <c r="F86" s="25">
        <f>B86</f>
        <v>315960</v>
      </c>
    </row>
    <row r="87" spans="1:6" ht="15" customHeight="1">
      <c r="A87" s="30" t="s">
        <v>63</v>
      </c>
      <c r="B87" s="25">
        <f>'I Trimestre'!E87</f>
        <v>1962156000</v>
      </c>
      <c r="C87" s="25">
        <f>'II Trimestre'!E87</f>
        <v>2062626000</v>
      </c>
      <c r="D87" s="25">
        <f>'III Trimestre'!E87</f>
        <v>2064526000</v>
      </c>
      <c r="E87" s="25">
        <f>'IV Trimestre'!E87</f>
        <v>1860825000</v>
      </c>
      <c r="F87" s="25">
        <f>B87</f>
        <v>1962156000</v>
      </c>
    </row>
    <row r="88" spans="1:6" ht="15" customHeight="1">
      <c r="A88" s="29" t="s">
        <v>56</v>
      </c>
      <c r="B88" s="36">
        <f>'I Trimestre'!E88</f>
        <v>387700000</v>
      </c>
      <c r="C88" s="36">
        <f>'II Trimestre'!E88</f>
        <v>424000000</v>
      </c>
      <c r="D88" s="36">
        <f>'III Trimestre'!E88</f>
        <v>417559000</v>
      </c>
      <c r="E88" s="36">
        <f>'IV Trimestre'!E88</f>
        <v>289000000</v>
      </c>
      <c r="F88" s="36">
        <f>SUM(B88:E88)</f>
        <v>1518259000</v>
      </c>
    </row>
    <row r="89" spans="1:6" ht="15" customHeight="1">
      <c r="A89" s="30" t="s">
        <v>62</v>
      </c>
      <c r="B89" s="25">
        <f>'I Trimestre'!E89</f>
        <v>50000000</v>
      </c>
      <c r="C89" s="25">
        <f>'II Trimestre'!E89</f>
        <v>100000000</v>
      </c>
      <c r="D89" s="25">
        <f>'III Trimestre'!E89</f>
        <v>150000000</v>
      </c>
      <c r="E89" s="25">
        <f>'IV Trimestre'!E89</f>
        <v>0</v>
      </c>
      <c r="F89" s="25">
        <f>SUM(B89:E89)</f>
        <v>300000000</v>
      </c>
    </row>
    <row r="90" spans="1:6" ht="15" customHeight="1">
      <c r="A90" s="30" t="s">
        <v>63</v>
      </c>
      <c r="B90" s="25">
        <f>'I Trimestre'!E90</f>
        <v>337700000</v>
      </c>
      <c r="C90" s="25">
        <f>'II Trimestre'!E90</f>
        <v>324000000</v>
      </c>
      <c r="D90" s="25">
        <f>'III Trimestre'!E90</f>
        <v>267559000</v>
      </c>
      <c r="E90" s="25">
        <f>'IV Trimestre'!E90</f>
        <v>289000000</v>
      </c>
      <c r="F90" s="25">
        <f>SUM(B90:E90)</f>
        <v>1218259000</v>
      </c>
    </row>
    <row r="91" spans="1:6" ht="15" customHeight="1">
      <c r="A91" s="29" t="s">
        <v>57</v>
      </c>
      <c r="B91" s="36">
        <f>'I Trimestre'!E91</f>
        <v>2350171960</v>
      </c>
      <c r="C91" s="36">
        <f>'II Trimestre'!E91</f>
        <v>2506931560</v>
      </c>
      <c r="D91" s="36">
        <f>'III Trimestre'!E91</f>
        <v>2527526322</v>
      </c>
      <c r="E91" s="36">
        <f>'IV Trimestre'!E91</f>
        <v>2251893063.2</v>
      </c>
      <c r="F91" s="36">
        <f>F88+F85</f>
        <v>3480730960</v>
      </c>
    </row>
    <row r="92" spans="1:6" ht="15" customHeight="1">
      <c r="A92" s="30" t="s">
        <v>62</v>
      </c>
      <c r="B92" s="25">
        <f>'I Trimestre'!E92</f>
        <v>50315960</v>
      </c>
      <c r="C92" s="25">
        <f>'II Trimestre'!E92</f>
        <v>120305560</v>
      </c>
      <c r="D92" s="25">
        <f>'III Trimestre'!E92</f>
        <v>195441322</v>
      </c>
      <c r="E92" s="25">
        <f>'IV Trimestre'!E92</f>
        <v>102068063.2</v>
      </c>
      <c r="F92" s="25">
        <f>F89+F86</f>
        <v>300315960</v>
      </c>
    </row>
    <row r="93" spans="1:6" ht="15" customHeight="1">
      <c r="A93" s="30" t="s">
        <v>63</v>
      </c>
      <c r="B93" s="25">
        <f>'I Trimestre'!E93</f>
        <v>2299856000</v>
      </c>
      <c r="C93" s="25">
        <f>'II Trimestre'!E93</f>
        <v>2386626000</v>
      </c>
      <c r="D93" s="25">
        <f>'III Trimestre'!E93</f>
        <v>2332085000</v>
      </c>
      <c r="E93" s="25">
        <f>'IV Trimestre'!E93</f>
        <v>2149825000</v>
      </c>
      <c r="F93" s="25">
        <f>F90+F87</f>
        <v>3180415000</v>
      </c>
    </row>
    <row r="94" spans="1:6" ht="15" customHeight="1">
      <c r="A94" s="29" t="s">
        <v>58</v>
      </c>
      <c r="B94" s="36">
        <f>'I Trimestre'!E94</f>
        <v>267240400</v>
      </c>
      <c r="C94" s="36">
        <f>'II Trimestre'!E94</f>
        <v>396964238</v>
      </c>
      <c r="D94" s="36">
        <f>'III Trimestre'!E94</f>
        <v>564633258.8</v>
      </c>
      <c r="E94" s="36">
        <f>'IV Trimestre'!E94</f>
        <v>704469080.2</v>
      </c>
      <c r="F94" s="36">
        <f>SUM(B94:E94)</f>
        <v>1933306977</v>
      </c>
    </row>
    <row r="95" spans="1:6" ht="15" customHeight="1">
      <c r="A95" s="30" t="s">
        <v>62</v>
      </c>
      <c r="B95" s="25">
        <f>'I Trimestre'!E95</f>
        <v>30010400</v>
      </c>
      <c r="C95" s="25">
        <f>'II Trimestre'!E95</f>
        <v>74864238</v>
      </c>
      <c r="D95" s="25">
        <f>'III Trimestre'!E95</f>
        <v>93373258.8</v>
      </c>
      <c r="E95" s="25">
        <f>'IV Trimestre'!E95</f>
        <v>102068063.2</v>
      </c>
      <c r="F95" s="25">
        <f>SUM(B95:E95)</f>
        <v>300315960</v>
      </c>
    </row>
    <row r="96" spans="1:6" s="53" customFormat="1" ht="15" customHeight="1">
      <c r="A96" s="52" t="s">
        <v>97</v>
      </c>
      <c r="B96" s="25"/>
      <c r="C96" s="25"/>
      <c r="D96" s="25"/>
      <c r="E96" s="25"/>
      <c r="F96" s="25"/>
    </row>
    <row r="97" spans="1:6" s="53" customFormat="1" ht="15" customHeight="1">
      <c r="A97" s="52" t="s">
        <v>98</v>
      </c>
      <c r="B97" s="25"/>
      <c r="C97" s="25"/>
      <c r="D97" s="25"/>
      <c r="E97" s="25"/>
      <c r="F97" s="25"/>
    </row>
    <row r="98" spans="1:6" ht="15" customHeight="1">
      <c r="A98" s="30" t="s">
        <v>63</v>
      </c>
      <c r="B98" s="25">
        <f>'I Trimestre'!E98</f>
        <v>237230000</v>
      </c>
      <c r="C98" s="25">
        <f>'II Trimestre'!E98</f>
        <v>322100000</v>
      </c>
      <c r="D98" s="25">
        <f>'III Trimestre'!E98</f>
        <v>471260000</v>
      </c>
      <c r="E98" s="25">
        <f>'IV Trimestre'!E98</f>
        <v>602401017</v>
      </c>
      <c r="F98" s="25">
        <f>SUM(B98:E98)</f>
        <v>1632991017</v>
      </c>
    </row>
    <row r="99" spans="1:6" ht="15" customHeight="1">
      <c r="A99" s="29" t="s">
        <v>59</v>
      </c>
      <c r="B99" s="36">
        <f>'I Trimestre'!E99</f>
        <v>2082931560</v>
      </c>
      <c r="C99" s="36">
        <f>'II Trimestre'!E99</f>
        <v>2109967322</v>
      </c>
      <c r="D99" s="36">
        <f>'III Trimestre'!E99</f>
        <v>1962893063.2</v>
      </c>
      <c r="E99" s="36">
        <f>'IV Trimestre'!E99</f>
        <v>1547423982.9999998</v>
      </c>
      <c r="F99" s="36">
        <f>F91-F94</f>
        <v>1547423983</v>
      </c>
    </row>
    <row r="100" spans="1:6" ht="15" customHeight="1">
      <c r="A100" s="30" t="s">
        <v>62</v>
      </c>
      <c r="B100" s="25">
        <f>'I Trimestre'!E100</f>
        <v>20305560</v>
      </c>
      <c r="C100" s="25">
        <f>'II Trimestre'!E100</f>
        <v>45441322</v>
      </c>
      <c r="D100" s="25">
        <f>'III Trimestre'!E100</f>
        <v>102068063.2</v>
      </c>
      <c r="E100" s="25">
        <f>'IV Trimestre'!E100</f>
        <v>0</v>
      </c>
      <c r="F100" s="25">
        <f>F92-F95</f>
        <v>0</v>
      </c>
    </row>
    <row r="101" spans="1:6" ht="15" customHeight="1">
      <c r="A101" s="30" t="s">
        <v>63</v>
      </c>
      <c r="B101" s="25">
        <f>'I Trimestre'!E101</f>
        <v>2062626000</v>
      </c>
      <c r="C101" s="25">
        <f>'II Trimestre'!E101</f>
        <v>2064526000</v>
      </c>
      <c r="D101" s="25">
        <f>'III Trimestre'!E101</f>
        <v>1860825000</v>
      </c>
      <c r="E101" s="25">
        <f>'IV Trimestre'!E101</f>
        <v>1547423983</v>
      </c>
      <c r="F101" s="25">
        <f>F93-F98</f>
        <v>1547423983</v>
      </c>
    </row>
    <row r="102" spans="1:6" ht="15" customHeight="1" thickBot="1">
      <c r="A102" s="31"/>
      <c r="B102" s="32"/>
      <c r="C102" s="32"/>
      <c r="D102" s="32"/>
      <c r="E102" s="32"/>
      <c r="F102" s="32"/>
    </row>
    <row r="103" ht="15" customHeight="1" thickTop="1">
      <c r="A103" s="38" t="s">
        <v>75</v>
      </c>
    </row>
    <row r="104" ht="15" customHeight="1"/>
    <row r="105" ht="15" customHeight="1"/>
    <row r="106" ht="15">
      <c r="A106" s="63" t="s">
        <v>104</v>
      </c>
    </row>
  </sheetData>
  <sheetProtection/>
  <mergeCells count="12">
    <mergeCell ref="A1:G1"/>
    <mergeCell ref="A56:F56"/>
    <mergeCell ref="A57:F57"/>
    <mergeCell ref="A79:F79"/>
    <mergeCell ref="A80:F80"/>
    <mergeCell ref="A36:F36"/>
    <mergeCell ref="A58:F58"/>
    <mergeCell ref="A81:F81"/>
    <mergeCell ref="A34:F34"/>
    <mergeCell ref="A35:F35"/>
    <mergeCell ref="A8:G8"/>
    <mergeCell ref="A9:G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rodelgado</dc:creator>
  <cp:keywords/>
  <dc:description/>
  <cp:lastModifiedBy>Catherine</cp:lastModifiedBy>
  <cp:lastPrinted>2013-06-12T21:10:41Z</cp:lastPrinted>
  <dcterms:created xsi:type="dcterms:W3CDTF">2012-01-09T20:20:13Z</dcterms:created>
  <dcterms:modified xsi:type="dcterms:W3CDTF">2014-03-25T03:54:05Z</dcterms:modified>
  <cp:category/>
  <cp:version/>
  <cp:contentType/>
  <cp:contentStatus/>
</cp:coreProperties>
</file>