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20" windowWidth="16515" windowHeight="9495" firstSheet="5" activeTab="6"/>
  </bookViews>
  <sheets>
    <sheet name="Tratamiento 1T" sheetId="3" r:id="rId1"/>
    <sheet name="Tratamiento 2T" sheetId="4" r:id="rId2"/>
    <sheet name="Tratamiento 3T" sheetId="5" r:id="rId3"/>
    <sheet name="Tratamiento 4T" sheetId="6" r:id="rId4"/>
    <sheet name="Tratamiento I Semestre" sheetId="7" r:id="rId5"/>
    <sheet name="Tratamiento 3T Acum." sheetId="8" r:id="rId6"/>
    <sheet name="Tratamiento Anual" sheetId="9" r:id="rId7"/>
    <sheet name="Prevención I T" sheetId="10" r:id="rId8"/>
    <sheet name="Prevención 2T" sheetId="11" r:id="rId9"/>
    <sheet name="Prevención 3T" sheetId="12" r:id="rId10"/>
    <sheet name="Prevención 4T" sheetId="13" r:id="rId11"/>
    <sheet name="Prevención Semestral" sheetId="14" r:id="rId12"/>
    <sheet name="Prevención 3T Acum." sheetId="15" r:id="rId13"/>
    <sheet name="Prevención Anual" sheetId="16" r:id="rId14"/>
  </sheets>
  <definedNames>
    <definedName name="_xlnm.Print_Titles" localSheetId="4">'Tratamiento I Semestre'!$39:$39</definedName>
  </definedNames>
  <calcPr calcId="124519"/>
</workbook>
</file>

<file path=xl/calcChain.xml><?xml version="1.0" encoding="utf-8"?>
<calcChain xmlns="http://schemas.openxmlformats.org/spreadsheetml/2006/main">
  <c r="F41" i="9"/>
  <c r="F42"/>
  <c r="F43"/>
  <c r="F44"/>
  <c r="F45"/>
  <c r="F46"/>
  <c r="F47"/>
  <c r="F48"/>
  <c r="F49"/>
  <c r="F50"/>
  <c r="F51"/>
  <c r="F52"/>
  <c r="F53"/>
  <c r="F54"/>
  <c r="F55"/>
  <c r="F56"/>
  <c r="F57"/>
  <c r="E41"/>
  <c r="E42"/>
  <c r="E43"/>
  <c r="E44"/>
  <c r="E45"/>
  <c r="E46"/>
  <c r="E47"/>
  <c r="E48"/>
  <c r="E49"/>
  <c r="E50"/>
  <c r="E51"/>
  <c r="E52"/>
  <c r="E53"/>
  <c r="E54"/>
  <c r="E55"/>
  <c r="E56"/>
  <c r="E57"/>
  <c r="E40"/>
  <c r="D41"/>
  <c r="D42"/>
  <c r="D43"/>
  <c r="D44"/>
  <c r="D45"/>
  <c r="D46"/>
  <c r="D47"/>
  <c r="D48"/>
  <c r="D49"/>
  <c r="D50"/>
  <c r="D51"/>
  <c r="D52"/>
  <c r="D53"/>
  <c r="D54"/>
  <c r="D55"/>
  <c r="D56"/>
  <c r="D57"/>
  <c r="D40"/>
  <c r="B55"/>
  <c r="B56"/>
  <c r="B57"/>
  <c r="C41"/>
  <c r="C42"/>
  <c r="C43"/>
  <c r="C44"/>
  <c r="C45"/>
  <c r="C46"/>
  <c r="C47"/>
  <c r="C48"/>
  <c r="C49"/>
  <c r="C50"/>
  <c r="C51"/>
  <c r="C52"/>
  <c r="C53"/>
  <c r="C54"/>
  <c r="C55"/>
  <c r="C56"/>
  <c r="C57"/>
  <c r="C40"/>
  <c r="E14" i="7" l="1"/>
  <c r="F14" i="8"/>
  <c r="F16" i="6" l="1"/>
  <c r="F16" i="9" s="1"/>
  <c r="G16" s="1"/>
  <c r="C16"/>
  <c r="D16"/>
  <c r="E16"/>
  <c r="C16" i="8"/>
  <c r="D16"/>
  <c r="E16"/>
  <c r="C16" i="7"/>
  <c r="D16"/>
  <c r="F16" i="8"/>
  <c r="E16" i="7"/>
  <c r="D26" i="13" l="1"/>
  <c r="B26"/>
  <c r="F16" i="5"/>
  <c r="F16" i="4"/>
  <c r="F16" i="3"/>
  <c r="C55" i="13"/>
  <c r="D55"/>
  <c r="B55"/>
  <c r="D69" i="6"/>
  <c r="E69"/>
  <c r="E55"/>
  <c r="E56"/>
  <c r="E13" i="9"/>
  <c r="E14"/>
  <c r="E15"/>
  <c r="E17"/>
  <c r="D13"/>
  <c r="D14"/>
  <c r="D15"/>
  <c r="D17"/>
  <c r="C17"/>
  <c r="C13"/>
  <c r="C14"/>
  <c r="C15"/>
  <c r="F15" i="8"/>
  <c r="E15" i="7"/>
  <c r="C55" i="12" l="1"/>
  <c r="D55"/>
  <c r="B55"/>
  <c r="E39"/>
  <c r="E40"/>
  <c r="E41"/>
  <c r="E42"/>
  <c r="E72" i="8"/>
  <c r="D72" i="7"/>
  <c r="F17" i="8"/>
  <c r="E13"/>
  <c r="E14"/>
  <c r="E15"/>
  <c r="E17"/>
  <c r="D13"/>
  <c r="D14"/>
  <c r="D15"/>
  <c r="D17"/>
  <c r="C13"/>
  <c r="C14"/>
  <c r="C15"/>
  <c r="C17"/>
  <c r="D41"/>
  <c r="D42"/>
  <c r="D43"/>
  <c r="D44"/>
  <c r="D45"/>
  <c r="D46"/>
  <c r="D47"/>
  <c r="D48"/>
  <c r="D49"/>
  <c r="D50"/>
  <c r="D51"/>
  <c r="D52"/>
  <c r="D53"/>
  <c r="D54"/>
  <c r="D55"/>
  <c r="D56"/>
  <c r="C41"/>
  <c r="C42"/>
  <c r="C43"/>
  <c r="C44"/>
  <c r="C45"/>
  <c r="C46"/>
  <c r="C47"/>
  <c r="C48"/>
  <c r="C49"/>
  <c r="C50"/>
  <c r="C51"/>
  <c r="C52"/>
  <c r="C53"/>
  <c r="C54"/>
  <c r="C55"/>
  <c r="C56"/>
  <c r="D40"/>
  <c r="C40"/>
  <c r="B55"/>
  <c r="E55"/>
  <c r="B56"/>
  <c r="E56"/>
  <c r="B55" i="7"/>
  <c r="C55"/>
  <c r="D55"/>
  <c r="B56"/>
  <c r="C56"/>
  <c r="D56" s="1"/>
  <c r="E55" i="5" l="1"/>
  <c r="E56"/>
  <c r="E55" i="4"/>
  <c r="E56"/>
  <c r="E55" i="3"/>
  <c r="E56"/>
  <c r="F17" l="1"/>
  <c r="D17" i="7" l="1"/>
  <c r="C17"/>
  <c r="E17" s="1"/>
  <c r="F17" i="6"/>
  <c r="F17" i="9" s="1"/>
  <c r="G17" s="1"/>
  <c r="F15" i="6"/>
  <c r="F14"/>
  <c r="F14" i="9" s="1"/>
  <c r="G14" s="1"/>
  <c r="F13" i="6"/>
  <c r="F13" i="9" s="1"/>
  <c r="F12" i="6"/>
  <c r="F17" i="5"/>
  <c r="F15"/>
  <c r="F14"/>
  <c r="F13"/>
  <c r="F12"/>
  <c r="F19" s="1"/>
  <c r="F15" i="9" l="1"/>
  <c r="F19" i="6"/>
  <c r="F17" i="4"/>
  <c r="F15"/>
  <c r="F14"/>
  <c r="C70" l="1"/>
  <c r="D70"/>
  <c r="B70"/>
  <c r="F15" i="3" l="1"/>
  <c r="D19" i="6" l="1"/>
  <c r="E19"/>
  <c r="C19"/>
  <c r="E19" i="5"/>
  <c r="D19"/>
  <c r="C19"/>
  <c r="E19" i="4"/>
  <c r="D19"/>
  <c r="C19"/>
  <c r="D19" i="3"/>
  <c r="E19"/>
  <c r="C19"/>
  <c r="F14"/>
  <c r="F13" i="4" l="1"/>
  <c r="F13" i="3"/>
  <c r="C57" i="7"/>
  <c r="B32" i="3"/>
  <c r="D41" i="16"/>
  <c r="D40"/>
  <c r="D39"/>
  <c r="D41" i="15"/>
  <c r="D40"/>
  <c r="D39"/>
  <c r="D42" i="14"/>
  <c r="C42"/>
  <c r="D41"/>
  <c r="C41"/>
  <c r="D40"/>
  <c r="C40"/>
  <c r="D39"/>
  <c r="C39"/>
  <c r="D38"/>
  <c r="C38"/>
  <c r="E39" i="13"/>
  <c r="E39" i="16" s="1"/>
  <c r="E40" i="13"/>
  <c r="E40" i="16" s="1"/>
  <c r="E41" i="13"/>
  <c r="E41" i="16" s="1"/>
  <c r="E42" i="13"/>
  <c r="E42" i="16" s="1"/>
  <c r="E38" i="13"/>
  <c r="E39" i="11"/>
  <c r="C39" i="15" s="1"/>
  <c r="E40" i="11"/>
  <c r="C40" i="16" s="1"/>
  <c r="E41" i="11"/>
  <c r="C41" i="15" s="1"/>
  <c r="E42" i="11"/>
  <c r="C42" i="16" s="1"/>
  <c r="E39" i="10"/>
  <c r="B39" i="16" s="1"/>
  <c r="E40" i="10"/>
  <c r="B40" i="16" s="1"/>
  <c r="E41" i="10"/>
  <c r="B41" i="16" s="1"/>
  <c r="E42" i="10"/>
  <c r="B42" i="16" s="1"/>
  <c r="E29" i="5"/>
  <c r="C58" i="4"/>
  <c r="D58"/>
  <c r="E68" i="6"/>
  <c r="E68" i="5"/>
  <c r="E68" i="4"/>
  <c r="E68" i="3"/>
  <c r="B68" i="8" s="1"/>
  <c r="E68" s="1"/>
  <c r="B69" i="3"/>
  <c r="E53" i="6"/>
  <c r="E54"/>
  <c r="E53" i="5"/>
  <c r="E54"/>
  <c r="E53" i="4"/>
  <c r="C53" i="7" s="1"/>
  <c r="E54" i="4"/>
  <c r="C54" i="7" s="1"/>
  <c r="E45" i="3"/>
  <c r="B45" i="8" s="1"/>
  <c r="E46" i="3"/>
  <c r="B46" i="8" s="1"/>
  <c r="E49" i="3"/>
  <c r="B49" i="9" s="1"/>
  <c r="F40" i="16" l="1"/>
  <c r="E46" i="8"/>
  <c r="B40" i="14"/>
  <c r="B39" i="15"/>
  <c r="E39" s="1"/>
  <c r="C40"/>
  <c r="B41"/>
  <c r="E41" s="1"/>
  <c r="C39" i="16"/>
  <c r="F39" s="1"/>
  <c r="C41"/>
  <c r="F41" s="1"/>
  <c r="B39" i="14"/>
  <c r="B41"/>
  <c r="B40" i="15"/>
  <c r="E40" s="1"/>
  <c r="B49" i="7"/>
  <c r="B45"/>
  <c r="B46"/>
  <c r="B68"/>
  <c r="D68" s="1"/>
  <c r="B68" i="9"/>
  <c r="F68" s="1"/>
  <c r="B49" i="8"/>
  <c r="E49" s="1"/>
  <c r="B46" i="9"/>
  <c r="E45" i="8"/>
  <c r="B45" i="9"/>
  <c r="F12" i="4"/>
  <c r="F19" s="1"/>
  <c r="F12" i="3"/>
  <c r="F19" s="1"/>
  <c r="C13" i="7" l="1"/>
  <c r="C14"/>
  <c r="B32" i="5"/>
  <c r="B32" i="4"/>
  <c r="C12" i="9"/>
  <c r="C19" s="1"/>
  <c r="C12" i="7" l="1"/>
  <c r="C19" s="1"/>
  <c r="C15"/>
  <c r="C12" i="8"/>
  <c r="C19" s="1"/>
  <c r="E56" i="13"/>
  <c r="E56" i="16" s="1"/>
  <c r="E55" i="13"/>
  <c r="E55" i="16" s="1"/>
  <c r="E55" i="12"/>
  <c r="D55" i="15" s="1"/>
  <c r="E56" i="12"/>
  <c r="D56" i="15" s="1"/>
  <c r="E55" i="11"/>
  <c r="C55" i="15" s="1"/>
  <c r="E56" i="11"/>
  <c r="C56" i="14" s="1"/>
  <c r="E53" i="13"/>
  <c r="E53" i="16" s="1"/>
  <c r="E53" i="12"/>
  <c r="D53" i="16" s="1"/>
  <c r="E53" i="11"/>
  <c r="C53" i="14" s="1"/>
  <c r="F13" i="11"/>
  <c r="D13" i="15" s="1"/>
  <c r="E38" i="11"/>
  <c r="E56" i="10"/>
  <c r="B56" i="14" s="1"/>
  <c r="E55" i="10"/>
  <c r="B55" i="14" s="1"/>
  <c r="E53" i="10"/>
  <c r="B53" i="16" s="1"/>
  <c r="E52" i="10"/>
  <c r="B52" i="11" s="1"/>
  <c r="B54" s="1"/>
  <c r="B57" s="1"/>
  <c r="C52" s="1"/>
  <c r="C54" s="1"/>
  <c r="D44" i="13"/>
  <c r="C44"/>
  <c r="B44"/>
  <c r="E38" i="16"/>
  <c r="D29" i="13"/>
  <c r="E27"/>
  <c r="E27" i="16" s="1"/>
  <c r="C29" i="13"/>
  <c r="B29"/>
  <c r="E15"/>
  <c r="D15"/>
  <c r="C15"/>
  <c r="F13"/>
  <c r="F13" i="16" s="1"/>
  <c r="D44" i="12"/>
  <c r="C44"/>
  <c r="B44"/>
  <c r="E38"/>
  <c r="D38" i="15" s="1"/>
  <c r="D29" i="12"/>
  <c r="B29"/>
  <c r="E27"/>
  <c r="D27" i="16" s="1"/>
  <c r="D15" i="12"/>
  <c r="C15"/>
  <c r="F13"/>
  <c r="E13" i="16" s="1"/>
  <c r="E15" i="12"/>
  <c r="D44" i="11"/>
  <c r="C44"/>
  <c r="B44"/>
  <c r="D29"/>
  <c r="C29"/>
  <c r="B29"/>
  <c r="E27"/>
  <c r="C27" i="15" s="1"/>
  <c r="E15" i="11"/>
  <c r="D15"/>
  <c r="C15"/>
  <c r="F12" i="10"/>
  <c r="C12" i="14" s="1"/>
  <c r="B54" i="10"/>
  <c r="B57" s="1"/>
  <c r="C52" s="1"/>
  <c r="C54" s="1"/>
  <c r="C57" s="1"/>
  <c r="D52" s="1"/>
  <c r="D54" s="1"/>
  <c r="D57" s="1"/>
  <c r="D44"/>
  <c r="C44"/>
  <c r="B44"/>
  <c r="E38"/>
  <c r="B38" i="14" s="1"/>
  <c r="D29" i="10"/>
  <c r="C29"/>
  <c r="B29"/>
  <c r="E27"/>
  <c r="B27" i="14" s="1"/>
  <c r="E26" i="10"/>
  <c r="B26" i="14" s="1"/>
  <c r="E15" i="10"/>
  <c r="D15"/>
  <c r="C15"/>
  <c r="F13"/>
  <c r="C13" i="14" s="1"/>
  <c r="E12" i="8"/>
  <c r="E19" s="1"/>
  <c r="D12"/>
  <c r="D19" s="1"/>
  <c r="E71" i="4"/>
  <c r="C71" i="8" s="1"/>
  <c r="F12" i="9"/>
  <c r="F19" s="1"/>
  <c r="E54" i="10" l="1"/>
  <c r="E57" s="1"/>
  <c r="B29" i="14"/>
  <c r="C12" i="16"/>
  <c r="B26"/>
  <c r="C38"/>
  <c r="B38"/>
  <c r="D38"/>
  <c r="B52"/>
  <c r="F52" s="1"/>
  <c r="B56"/>
  <c r="C56"/>
  <c r="C53"/>
  <c r="D55"/>
  <c r="C13" i="15"/>
  <c r="E13"/>
  <c r="B27"/>
  <c r="D27"/>
  <c r="C38"/>
  <c r="B53"/>
  <c r="D53"/>
  <c r="B55"/>
  <c r="E55" s="1"/>
  <c r="C56"/>
  <c r="D13" i="14"/>
  <c r="C27"/>
  <c r="D27" s="1"/>
  <c r="B53"/>
  <c r="D53" s="1"/>
  <c r="C55"/>
  <c r="D55" s="1"/>
  <c r="C13" i="16"/>
  <c r="D13"/>
  <c r="B27"/>
  <c r="C27"/>
  <c r="B55"/>
  <c r="C55"/>
  <c r="D56"/>
  <c r="C12" i="15"/>
  <c r="B26"/>
  <c r="B38"/>
  <c r="B52"/>
  <c r="E52" s="1"/>
  <c r="C53"/>
  <c r="E53" s="1"/>
  <c r="B56"/>
  <c r="B52" i="14"/>
  <c r="D52" s="1"/>
  <c r="F12" i="8"/>
  <c r="F19" s="1"/>
  <c r="F53" i="16"/>
  <c r="D56" i="14"/>
  <c r="E13"/>
  <c r="C15"/>
  <c r="E26" i="13"/>
  <c r="E26" i="12"/>
  <c r="E26" i="11"/>
  <c r="F12" i="13"/>
  <c r="C29" i="12"/>
  <c r="D42" i="16"/>
  <c r="F42" s="1"/>
  <c r="F12" i="12"/>
  <c r="F12" i="11"/>
  <c r="E29" i="10"/>
  <c r="F15"/>
  <c r="E12" i="9"/>
  <c r="E19" s="1"/>
  <c r="C71"/>
  <c r="D12"/>
  <c r="D19" s="1"/>
  <c r="C71" i="7"/>
  <c r="D13"/>
  <c r="E13" s="1"/>
  <c r="D14"/>
  <c r="D15"/>
  <c r="D12"/>
  <c r="D58" i="6"/>
  <c r="D70" s="1"/>
  <c r="C58"/>
  <c r="C70" s="1"/>
  <c r="B58"/>
  <c r="B70" s="1"/>
  <c r="E52"/>
  <c r="E51"/>
  <c r="E50"/>
  <c r="E49"/>
  <c r="E48"/>
  <c r="E47"/>
  <c r="E46"/>
  <c r="E45"/>
  <c r="E44"/>
  <c r="E43"/>
  <c r="E42"/>
  <c r="E41"/>
  <c r="E40"/>
  <c r="B32"/>
  <c r="E30"/>
  <c r="E30" i="9" s="1"/>
  <c r="C32" i="6"/>
  <c r="E71"/>
  <c r="E71" i="9" s="1"/>
  <c r="E67" i="6"/>
  <c r="E67" i="9" s="1"/>
  <c r="E71" i="5"/>
  <c r="E71" i="3"/>
  <c r="B71" i="8" s="1"/>
  <c r="E67" i="5"/>
  <c r="D58"/>
  <c r="D70" s="1"/>
  <c r="C58"/>
  <c r="C70" s="1"/>
  <c r="B58"/>
  <c r="B70" s="1"/>
  <c r="E52"/>
  <c r="E51"/>
  <c r="E50"/>
  <c r="E49"/>
  <c r="E48"/>
  <c r="E47"/>
  <c r="E46"/>
  <c r="E45"/>
  <c r="E44"/>
  <c r="E43"/>
  <c r="E42"/>
  <c r="E41"/>
  <c r="E40"/>
  <c r="D32"/>
  <c r="C32"/>
  <c r="E30"/>
  <c r="F13" i="8"/>
  <c r="E29" i="4"/>
  <c r="C29" i="8" s="1"/>
  <c r="E30" i="4"/>
  <c r="C30" i="8" s="1"/>
  <c r="E67" i="4"/>
  <c r="C67" i="8" s="1"/>
  <c r="B58" i="4"/>
  <c r="E70" s="1"/>
  <c r="E52"/>
  <c r="C52" i="7" s="1"/>
  <c r="E51" i="4"/>
  <c r="C51" i="7" s="1"/>
  <c r="E50" i="4"/>
  <c r="C50" i="7" s="1"/>
  <c r="E49" i="4"/>
  <c r="C49" i="7" s="1"/>
  <c r="E48" i="4"/>
  <c r="C48" i="7" s="1"/>
  <c r="E47" i="4"/>
  <c r="C47" i="7" s="1"/>
  <c r="E46" i="4"/>
  <c r="C46" i="7" s="1"/>
  <c r="E45" i="4"/>
  <c r="C45" i="7" s="1"/>
  <c r="E44" i="4"/>
  <c r="C44" i="7" s="1"/>
  <c r="E43" i="4"/>
  <c r="C43" i="7" s="1"/>
  <c r="E42" i="4"/>
  <c r="C42" i="7" s="1"/>
  <c r="E41" i="4"/>
  <c r="C41" i="7" s="1"/>
  <c r="E40" i="4"/>
  <c r="C40" i="7" s="1"/>
  <c r="D32" i="4"/>
  <c r="C32"/>
  <c r="E29" i="3"/>
  <c r="B29" i="8" s="1"/>
  <c r="E67" i="3"/>
  <c r="E66"/>
  <c r="B66" i="8" s="1"/>
  <c r="E48" i="3"/>
  <c r="B48" i="7" s="1"/>
  <c r="D58" i="3"/>
  <c r="D70" s="1"/>
  <c r="C58"/>
  <c r="C70" s="1"/>
  <c r="B58"/>
  <c r="B70" s="1"/>
  <c r="E54"/>
  <c r="B54" i="7" s="1"/>
  <c r="D54" s="1"/>
  <c r="E53" i="3"/>
  <c r="B53" i="7" s="1"/>
  <c r="D53" s="1"/>
  <c r="E52" i="3"/>
  <c r="B52" i="7" s="1"/>
  <c r="E51" i="3"/>
  <c r="B51" i="7" s="1"/>
  <c r="E50" i="3"/>
  <c r="B50" i="7" s="1"/>
  <c r="E47" i="3"/>
  <c r="E44"/>
  <c r="B44" i="7" s="1"/>
  <c r="E43" i="3"/>
  <c r="B43" i="7" s="1"/>
  <c r="E42" i="3"/>
  <c r="E41"/>
  <c r="B41" i="7" s="1"/>
  <c r="E40" i="3"/>
  <c r="D32"/>
  <c r="C32"/>
  <c r="E30"/>
  <c r="B30" i="8" s="1"/>
  <c r="E12" i="7" l="1"/>
  <c r="E19" s="1"/>
  <c r="D19"/>
  <c r="E70" i="6"/>
  <c r="E70" i="9" s="1"/>
  <c r="E70" i="5"/>
  <c r="D70" i="9" s="1"/>
  <c r="B29" i="15"/>
  <c r="F27" i="16"/>
  <c r="B40" i="8"/>
  <c r="B40" i="7"/>
  <c r="B42"/>
  <c r="D42" s="1"/>
  <c r="B42" i="9"/>
  <c r="B42" i="8"/>
  <c r="E42" s="1"/>
  <c r="B47"/>
  <c r="E47" s="1"/>
  <c r="B47" i="7"/>
  <c r="D47" s="1"/>
  <c r="B47" i="9"/>
  <c r="E66" i="8"/>
  <c r="E38" i="15"/>
  <c r="F13"/>
  <c r="E56"/>
  <c r="E58" i="4"/>
  <c r="C58" i="7" s="1"/>
  <c r="B67" i="8"/>
  <c r="B69" s="1"/>
  <c r="E69" i="3"/>
  <c r="B54" i="9"/>
  <c r="B54" i="8"/>
  <c r="E54" s="1"/>
  <c r="B53" i="9"/>
  <c r="B53" i="8"/>
  <c r="E53" s="1"/>
  <c r="B52" i="9"/>
  <c r="B52" i="8"/>
  <c r="E52" s="1"/>
  <c r="B51" i="9"/>
  <c r="B51" i="8"/>
  <c r="E51" s="1"/>
  <c r="B50" i="9"/>
  <c r="B50" i="8"/>
  <c r="E50" s="1"/>
  <c r="B48" i="9"/>
  <c r="B48" i="8"/>
  <c r="E48" s="1"/>
  <c r="B44"/>
  <c r="E44" s="1"/>
  <c r="B44" i="9"/>
  <c r="B43"/>
  <c r="B43" i="8"/>
  <c r="E43" s="1"/>
  <c r="B41" i="9"/>
  <c r="B41" i="8"/>
  <c r="E41" s="1"/>
  <c r="B54" i="15"/>
  <c r="B54" i="14"/>
  <c r="B54" i="16"/>
  <c r="B57" i="15"/>
  <c r="B57" i="16"/>
  <c r="B57" i="14"/>
  <c r="B29" i="16"/>
  <c r="C15" i="15"/>
  <c r="F55" i="16"/>
  <c r="D54" i="14"/>
  <c r="D57" s="1"/>
  <c r="F38" i="16"/>
  <c r="E54" i="15"/>
  <c r="E27"/>
  <c r="F56" i="16"/>
  <c r="C15"/>
  <c r="G12" i="9"/>
  <c r="D70" i="8"/>
  <c r="C70" i="9"/>
  <c r="C70" i="8"/>
  <c r="C58"/>
  <c r="E32" i="4"/>
  <c r="C32" i="8"/>
  <c r="E32" i="5"/>
  <c r="D29" i="8"/>
  <c r="D29" i="9"/>
  <c r="D67" i="8"/>
  <c r="D67" i="9"/>
  <c r="E58" i="6"/>
  <c r="E58" i="9"/>
  <c r="C29" i="7"/>
  <c r="D45"/>
  <c r="D43"/>
  <c r="D41"/>
  <c r="C67"/>
  <c r="C30" i="9"/>
  <c r="C67"/>
  <c r="E44" i="10"/>
  <c r="B42" i="14"/>
  <c r="B42" i="15"/>
  <c r="F15" i="11"/>
  <c r="D12" i="14"/>
  <c r="D12" i="15"/>
  <c r="D12" i="16"/>
  <c r="D15" s="1"/>
  <c r="F15" i="12"/>
  <c r="E12" i="15"/>
  <c r="E15" s="1"/>
  <c r="E12" i="16"/>
  <c r="E15" s="1"/>
  <c r="E44" i="13"/>
  <c r="E44" i="16"/>
  <c r="E29" i="13"/>
  <c r="E26" i="16"/>
  <c r="E29" s="1"/>
  <c r="B44" i="15"/>
  <c r="G13" i="16"/>
  <c r="D30" i="8"/>
  <c r="E30" s="1"/>
  <c r="D30" i="9"/>
  <c r="D71" i="8"/>
  <c r="E71" s="1"/>
  <c r="D71" i="9"/>
  <c r="C30" i="7"/>
  <c r="D52"/>
  <c r="D48"/>
  <c r="D46"/>
  <c r="D44"/>
  <c r="C29" i="9"/>
  <c r="E44" i="11"/>
  <c r="C42" i="15"/>
  <c r="C44" s="1"/>
  <c r="C44" i="16"/>
  <c r="C44" i="14"/>
  <c r="E44" i="12"/>
  <c r="D44" i="16"/>
  <c r="D42" i="15"/>
  <c r="D44" s="1"/>
  <c r="F15" i="13"/>
  <c r="F12" i="16"/>
  <c r="F15" s="1"/>
  <c r="E29" i="11"/>
  <c r="C26" i="14"/>
  <c r="C26" i="15"/>
  <c r="C26" i="16"/>
  <c r="E29" i="12"/>
  <c r="D26" i="15"/>
  <c r="D29" s="1"/>
  <c r="D26" i="16"/>
  <c r="D29" s="1"/>
  <c r="F54"/>
  <c r="E70" i="3"/>
  <c r="B70" i="8" s="1"/>
  <c r="G15" i="9"/>
  <c r="G13"/>
  <c r="B72" i="3"/>
  <c r="C66" s="1"/>
  <c r="B30" i="7"/>
  <c r="D50"/>
  <c r="B71"/>
  <c r="D71" s="1"/>
  <c r="B67"/>
  <c r="B29" i="9"/>
  <c r="B30"/>
  <c r="B40"/>
  <c r="B66"/>
  <c r="B71"/>
  <c r="B29" i="7"/>
  <c r="D51"/>
  <c r="D49"/>
  <c r="B66"/>
  <c r="B67" i="9"/>
  <c r="E29" i="8"/>
  <c r="C70" i="7"/>
  <c r="E29" i="6"/>
  <c r="E29" i="9" s="1"/>
  <c r="E32" s="1"/>
  <c r="D32" i="6"/>
  <c r="E58" i="5"/>
  <c r="E32" i="3"/>
  <c r="E58"/>
  <c r="G19" i="9" l="1"/>
  <c r="B58" i="8"/>
  <c r="F71" i="9"/>
  <c r="E70" i="8"/>
  <c r="E57" i="15"/>
  <c r="E42"/>
  <c r="E44" s="1"/>
  <c r="F67" i="9"/>
  <c r="D66" i="7"/>
  <c r="B69"/>
  <c r="F66" i="9"/>
  <c r="B69"/>
  <c r="E67" i="8"/>
  <c r="E69" s="1"/>
  <c r="C69" i="3"/>
  <c r="C72" s="1"/>
  <c r="D66" s="1"/>
  <c r="D69" s="1"/>
  <c r="D72" s="1"/>
  <c r="E52" i="11"/>
  <c r="C57"/>
  <c r="E32" i="6"/>
  <c r="D67" i="7"/>
  <c r="E72" i="3"/>
  <c r="B70" i="9"/>
  <c r="F70" s="1"/>
  <c r="C58"/>
  <c r="E40" i="8"/>
  <c r="E58" s="1"/>
  <c r="F30" i="9"/>
  <c r="C32" i="7"/>
  <c r="F40" i="9"/>
  <c r="C32"/>
  <c r="F29"/>
  <c r="B58"/>
  <c r="B70" i="7"/>
  <c r="D70" s="1"/>
  <c r="D30"/>
  <c r="G12" i="16"/>
  <c r="G15" s="1"/>
  <c r="F57"/>
  <c r="F26"/>
  <c r="F29" s="1"/>
  <c r="C29"/>
  <c r="C29" i="14"/>
  <c r="D26"/>
  <c r="D29" s="1"/>
  <c r="D15"/>
  <c r="E12"/>
  <c r="E15" s="1"/>
  <c r="D44"/>
  <c r="B44"/>
  <c r="D58" i="9"/>
  <c r="D32"/>
  <c r="C29" i="15"/>
  <c r="E26"/>
  <c r="E29" s="1"/>
  <c r="D15"/>
  <c r="F12"/>
  <c r="F15" s="1"/>
  <c r="B44" i="16"/>
  <c r="F44"/>
  <c r="D58" i="8"/>
  <c r="D32"/>
  <c r="D40" i="7"/>
  <c r="B58"/>
  <c r="D29"/>
  <c r="F69" i="9" l="1"/>
  <c r="F72" s="1"/>
  <c r="B72" i="8"/>
  <c r="B66" i="4"/>
  <c r="D52" i="11"/>
  <c r="D54" s="1"/>
  <c r="D57" s="1"/>
  <c r="D69" i="7"/>
  <c r="B72"/>
  <c r="B69" i="4"/>
  <c r="B72" s="1"/>
  <c r="C66" s="1"/>
  <c r="C69" s="1"/>
  <c r="C72" s="1"/>
  <c r="D66" s="1"/>
  <c r="D69" s="1"/>
  <c r="D72" s="1"/>
  <c r="E54" i="11"/>
  <c r="C52" i="14"/>
  <c r="C52" i="16"/>
  <c r="C52" i="15"/>
  <c r="B72" i="9"/>
  <c r="D32" i="7"/>
  <c r="B32"/>
  <c r="F58" i="9"/>
  <c r="D58" i="7"/>
  <c r="E32" i="8"/>
  <c r="B32"/>
  <c r="F32" i="9"/>
  <c r="B32"/>
  <c r="E66" i="4"/>
  <c r="C66" i="8" s="1"/>
  <c r="C69" s="1"/>
  <c r="E57" i="11" l="1"/>
  <c r="C54" i="15"/>
  <c r="C54" i="14"/>
  <c r="C54" i="16"/>
  <c r="C66" i="9"/>
  <c r="C69" s="1"/>
  <c r="C66" i="7"/>
  <c r="C69" s="1"/>
  <c r="E69" i="4"/>
  <c r="E72" s="1"/>
  <c r="C57" i="14" l="1"/>
  <c r="C57" i="16"/>
  <c r="B52" i="12"/>
  <c r="C57" i="15"/>
  <c r="C72" i="8"/>
  <c r="E52" i="12" l="1"/>
  <c r="B54"/>
  <c r="B57" s="1"/>
  <c r="C52" s="1"/>
  <c r="C54" s="1"/>
  <c r="C57" s="1"/>
  <c r="D52" s="1"/>
  <c r="D54" s="1"/>
  <c r="D57" s="1"/>
  <c r="C72" i="9"/>
  <c r="B66" i="5"/>
  <c r="C72" i="7"/>
  <c r="D52" i="15" l="1"/>
  <c r="D52" i="16"/>
  <c r="E54" i="12"/>
  <c r="E66" i="5"/>
  <c r="D66" i="8" s="1"/>
  <c r="D69" s="1"/>
  <c r="B69" i="5"/>
  <c r="B72" s="1"/>
  <c r="C66" s="1"/>
  <c r="C69" s="1"/>
  <c r="C72" s="1"/>
  <c r="D66" s="1"/>
  <c r="D69" s="1"/>
  <c r="D72" s="1"/>
  <c r="D66" i="9" l="1"/>
  <c r="D69" s="1"/>
  <c r="E57" i="12"/>
  <c r="D54" i="15"/>
  <c r="D54" i="16"/>
  <c r="E69" i="5"/>
  <c r="D57" i="15" l="1"/>
  <c r="D57" i="16"/>
  <c r="B52" i="13"/>
  <c r="E72" i="5"/>
  <c r="D72" i="8" s="1"/>
  <c r="E52" i="13" l="1"/>
  <c r="B54"/>
  <c r="B57" s="1"/>
  <c r="C52" s="1"/>
  <c r="C54" s="1"/>
  <c r="C57" s="1"/>
  <c r="D52" s="1"/>
  <c r="D54" s="1"/>
  <c r="D57" s="1"/>
  <c r="D72" i="9"/>
  <c r="B66" i="6"/>
  <c r="E66" s="1"/>
  <c r="E66" i="9" s="1"/>
  <c r="E69" s="1"/>
  <c r="E54" i="13" l="1"/>
  <c r="E52" i="16"/>
  <c r="B69" i="6"/>
  <c r="B72" s="1"/>
  <c r="C66" s="1"/>
  <c r="C69" s="1"/>
  <c r="C72" s="1"/>
  <c r="D66" s="1"/>
  <c r="D72" s="1"/>
  <c r="E72"/>
  <c r="E72" i="9" s="1"/>
  <c r="E54" i="16" l="1"/>
  <c r="E57" i="13"/>
  <c r="E57" i="16" s="1"/>
</calcChain>
</file>

<file path=xl/sharedStrings.xml><?xml version="1.0" encoding="utf-8"?>
<sst xmlns="http://schemas.openxmlformats.org/spreadsheetml/2006/main" count="1100" uniqueCount="126">
  <si>
    <t>FODESAF</t>
  </si>
  <si>
    <t xml:space="preserve">Programa: </t>
  </si>
  <si>
    <t>Institución:</t>
  </si>
  <si>
    <t>Instituto sobre Alcoholismo y Farmacodependencia (IAFA)</t>
  </si>
  <si>
    <t>Unidad Ejecutora:</t>
  </si>
  <si>
    <t>Área Técnica</t>
  </si>
  <si>
    <t>Trimestre:</t>
  </si>
  <si>
    <t>Cuadro 1</t>
  </si>
  <si>
    <t>Reporte de beneficiarios efectivos financiados por el Fondo de Desarrollo Social y Asignaciones Familiares</t>
  </si>
  <si>
    <t>Producto</t>
  </si>
  <si>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</si>
  <si>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</si>
  <si>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</si>
  <si>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</si>
  <si>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</si>
  <si>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</si>
  <si>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</si>
  <si>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</si>
  <si>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</si>
  <si>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</si>
  <si>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</si>
  <si>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</si>
  <si>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</si>
  <si>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1. Atención integral a menores con adicciones</t>
  </si>
  <si>
    <t>Internamiento</t>
  </si>
  <si>
    <t>Personas</t>
  </si>
  <si>
    <t>2. Seguimiento</t>
  </si>
  <si>
    <t>Total</t>
  </si>
  <si>
    <t>Fuente: Registros Médicos, Centro de Menores</t>
  </si>
  <si>
    <t>Cuadro 2</t>
  </si>
  <si>
    <t>Reporte de gastos efectivos financiados por el Fondo de Desarrollo Social y Asignaciones Familiares</t>
  </si>
  <si>
    <t xml:space="preserve">Unidad: </t>
  </si>
  <si>
    <t>Colones</t>
  </si>
  <si>
    <t>Fuente: Informes de ejecución presupuestaria, emitidos por el Subproceso Financiero, IAFA.</t>
  </si>
  <si>
    <t>Cuadro 3</t>
  </si>
  <si>
    <t>Rubro por objeto de gasto</t>
  </si>
  <si>
    <t>1. Servicios generales</t>
  </si>
  <si>
    <t>2. Otros servicios de gestión y apoyo</t>
  </si>
  <si>
    <t>3. Transportes dentro del país</t>
  </si>
  <si>
    <t>4. Actividades protocolarias y sociales</t>
  </si>
  <si>
    <t>5. Productos farmacéuticos y medicinales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</si>
  <si>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</si>
  <si>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</si>
  <si>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</si>
  <si>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</si>
  <si>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</si>
  <si>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</si>
  <si>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Fuente: Estados de Cuenta de Caja Única, Cuenta Corriente e Informe de ejecución presupuestaria, Subproceso Financiero, IAFA</t>
  </si>
  <si>
    <t xml:space="preserve">Noviembre </t>
  </si>
  <si>
    <t>1. Servicios de capacitación socioeducativa</t>
  </si>
  <si>
    <t>2. Campaña nacional de divulgación en drogas</t>
  </si>
  <si>
    <t>Fuente:  Reportes de Organismos Regionales</t>
  </si>
  <si>
    <t>Fuente: Informes de ejecución presupuestaria, emitidos por el Subproceso financiero, IAFA.</t>
  </si>
  <si>
    <t>Periodo:</t>
  </si>
  <si>
    <t>I Trimestre</t>
  </si>
  <si>
    <t>II Trimestre</t>
  </si>
  <si>
    <t>Septiembre</t>
  </si>
  <si>
    <t>III Trimestre</t>
  </si>
  <si>
    <t>IV Trimestre</t>
  </si>
  <si>
    <r>
      <t xml:space="preserve">1. Saldo en caja inicial  (5 </t>
    </r>
    <r>
      <rPr>
        <sz val="11"/>
        <color rgb="FF000000"/>
        <rFont val="Calibri"/>
        <family val="2"/>
      </rPr>
      <t xml:space="preserve">t-1) </t>
    </r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</si>
  <si>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</si>
  <si>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I Semestre</t>
  </si>
  <si>
    <t>Anual</t>
  </si>
  <si>
    <t>Acumulado</t>
  </si>
  <si>
    <t>Tercer Trimestre Acumulado</t>
  </si>
  <si>
    <t>Semestral</t>
  </si>
  <si>
    <t>Primer Semestre</t>
  </si>
  <si>
    <t>Unidad: Colones</t>
  </si>
  <si>
    <t xml:space="preserve">Unidad: Colones </t>
  </si>
  <si>
    <t>Los beneficiarios de la campaña es un aproximado de las personas receptoras de los anuncios que se hacen en diferentes medios de comunicación.</t>
  </si>
  <si>
    <t>Nota: Los beneficiarios de capacitación socioeducativa son los niños y niñas que forman parte de los programas que el IAFA desarrolla en escuelas.</t>
  </si>
  <si>
    <t>Beneficiarios nuevos</t>
  </si>
  <si>
    <t>Beneficiarios egresados</t>
  </si>
  <si>
    <t>Beneficiarios en tratamiento¹</t>
  </si>
  <si>
    <t>1/ Corresponde al total de personas que se encuentran en tratamiento al final del período.</t>
  </si>
  <si>
    <t>Primer Trimestre 2013</t>
  </si>
  <si>
    <t>Segundo Trimestre 2013</t>
  </si>
  <si>
    <t>Tercer Trimestre 2013</t>
  </si>
  <si>
    <t>Cuarto Trimestre 2013</t>
  </si>
  <si>
    <t>Primer Semestre 2013</t>
  </si>
  <si>
    <t>Tercer Trimestre Acumulado 2013</t>
  </si>
  <si>
    <t>Anual 2013</t>
  </si>
  <si>
    <t>6. Tintas pinturas y diluyentes</t>
  </si>
  <si>
    <t>7. Otros productos químicos y conexos</t>
  </si>
  <si>
    <t>8. Productos agroforestales</t>
  </si>
  <si>
    <t>9. Alimentos y bebidas</t>
  </si>
  <si>
    <t>10. Materiales y productos de plástico</t>
  </si>
  <si>
    <t>11.  Herramientas e instrumentos</t>
  </si>
  <si>
    <t>12. Utiles y materiales médico hospitalarios</t>
  </si>
  <si>
    <t>13. Textiles y vestuario</t>
  </si>
  <si>
    <t>14. Utiles y materiales de limpieza</t>
  </si>
  <si>
    <t>15. Otros útiles, materiales y suministros</t>
  </si>
  <si>
    <t xml:space="preserve">     CK 9478 diciembre 2011 anulado</t>
  </si>
  <si>
    <t xml:space="preserve">     Devolución al FODESAF (Superávit 2012)</t>
  </si>
  <si>
    <t>1. Actividades de divulgación y movilización</t>
  </si>
  <si>
    <t xml:space="preserve">Nota: Los beneficiarios de las actividades de divulgación, movilización y capacitación socioeducativa,  son los niños y niñas que forman </t>
  </si>
  <si>
    <t>parte del programa de PrevenciónAprendo a Valerme por Mi Mismo,  que el IAFA desarrolla en escuelas.</t>
  </si>
  <si>
    <t>1. Actividades de capacitación</t>
  </si>
  <si>
    <t>2. Impresión, encuadernación y otros</t>
  </si>
  <si>
    <t>3. Transporte dentro del país</t>
  </si>
  <si>
    <t>4. Textiles y vestuario</t>
  </si>
  <si>
    <t>5. Otros útiles, materiales y suministros</t>
  </si>
  <si>
    <t>2. Actividades de caspacitación socioeducativa</t>
  </si>
  <si>
    <t xml:space="preserve">4. Egresos efectivos pagados </t>
  </si>
  <si>
    <t xml:space="preserve">     Devolución al FODESAF (Superávit 2012) </t>
  </si>
  <si>
    <t>2. Actividades de capacitación socioeducativa</t>
  </si>
  <si>
    <t>12. Útiles y materiales médico hospitalarios</t>
  </si>
  <si>
    <t>14. Útiles y materiales de limpieza</t>
  </si>
  <si>
    <t>parte del programa de Prevención Aprendo a Valerme por Mi Mismo,  que el IAFA desarrolla en escuelas.</t>
  </si>
  <si>
    <t>Nota. El cheque 9478 en el año 212 fue anulado presupuestariamente pero no así contablemente.  La anulación contable se realiza en febrero 2012.</t>
  </si>
  <si>
    <t>Familias</t>
  </si>
  <si>
    <t>Subsidios</t>
  </si>
  <si>
    <t>Total personas atendidas</t>
  </si>
  <si>
    <t>2. Seguimiento²</t>
  </si>
  <si>
    <t>1/ Corresponde al total de personas que se encuentran en tratamiento al final del período. 2/ El total trimestral corresponde al número de familias diferentes atendidas</t>
  </si>
  <si>
    <t>16. Equipo y Mobiliario Educacional</t>
  </si>
  <si>
    <t>17. Equipo Diverso</t>
  </si>
  <si>
    <t>Fecha de actualización: 22/10/2013</t>
  </si>
  <si>
    <t>Tratamiento del consumo de alcohol, tabaco y otras drogas</t>
  </si>
  <si>
    <t>Prevención del consumo de alcohol, tabaco y otras drogas</t>
  </si>
  <si>
    <t>CK 9539 enero 2013**</t>
  </si>
  <si>
    <t>Fecha de actualización: 31/03/2014</t>
  </si>
  <si>
    <t>Fecha de actualización: 07/04/2014</t>
  </si>
  <si>
    <t>Fecha de actualización: 22/04/2014</t>
  </si>
  <si>
    <t>** CK 9539 enero 2013 correspondia  a reconocimiento diciembre 2012 incluido en liquidación 2012 como cuentas por pagar.</t>
  </si>
  <si>
    <t>Nota: Los egresos efectivos pagados del segundo trimestre incluyen la devolución del superávit 2012 a FODESAF.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</si>
</sst>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2" fillId="0" borderId="2" xfId="0" applyNumberFormat="1" applyFont="1" applyBorder="1"/>
    <xf numFmtId="4" fontId="2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top"/>
    </xf>
    <xf numFmtId="0" fontId="3" fillId="0" borderId="2" xfId="0" applyFont="1" applyBorder="1"/>
    <xf numFmtId="0" fontId="0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2" xfId="0" applyFont="1" applyFill="1" applyBorder="1"/>
    <xf numFmtId="0" fontId="1" fillId="0" borderId="2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4" fontId="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justify" vertical="center"/>
    </xf>
    <xf numFmtId="0" fontId="0" fillId="0" borderId="2" xfId="0" applyFont="1" applyBorder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2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Fill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164" fontId="1" fillId="0" borderId="2" xfId="1" applyNumberFormat="1" applyFont="1" applyBorder="1"/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164" fontId="2" fillId="0" borderId="2" xfId="1" applyNumberFormat="1" applyFont="1" applyBorder="1"/>
    <xf numFmtId="164" fontId="2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Fill="1"/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/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Alignment="1">
      <alignment horizontal="left"/>
    </xf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left"/>
    </xf>
    <xf numFmtId="164" fontId="3" fillId="0" borderId="0" xfId="1" applyNumberFormat="1" applyFont="1" applyFill="1"/>
    <xf numFmtId="164" fontId="4" fillId="0" borderId="0" xfId="1" applyNumberFormat="1" applyFont="1" applyFill="1" applyAlignment="1">
      <alignment horizontal="left" indent="2"/>
    </xf>
    <xf numFmtId="164" fontId="3" fillId="0" borderId="0" xfId="1" applyNumberFormat="1" applyFont="1" applyAlignment="1">
      <alignment horizontal="left"/>
    </xf>
    <xf numFmtId="164" fontId="2" fillId="0" borderId="2" xfId="1" applyNumberFormat="1" applyFont="1" applyFill="1" applyBorder="1"/>
    <xf numFmtId="164" fontId="12" fillId="0" borderId="0" xfId="1" applyNumberFormat="1" applyFont="1" applyFill="1" applyBorder="1"/>
    <xf numFmtId="164" fontId="2" fillId="0" borderId="0" xfId="1" applyNumberFormat="1" applyFont="1" applyBorder="1"/>
    <xf numFmtId="164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 indent="2"/>
    </xf>
    <xf numFmtId="164" fontId="10" fillId="0" borderId="0" xfId="1" applyNumberFormat="1" applyFont="1"/>
    <xf numFmtId="164" fontId="3" fillId="0" borderId="0" xfId="1" applyNumberFormat="1" applyFont="1" applyAlignment="1">
      <alignment horizontal="justify" vertical="center"/>
    </xf>
    <xf numFmtId="164" fontId="3" fillId="0" borderId="0" xfId="1" applyNumberFormat="1" applyFont="1" applyAlignment="1">
      <alignment horizontal="justify" vertical="top"/>
    </xf>
    <xf numFmtId="164" fontId="3" fillId="0" borderId="2" xfId="1" applyNumberFormat="1" applyFont="1" applyBorder="1"/>
    <xf numFmtId="164" fontId="2" fillId="0" borderId="0" xfId="1" applyNumberFormat="1" applyFont="1" applyFill="1" applyAlignment="1"/>
    <xf numFmtId="164" fontId="3" fillId="0" borderId="0" xfId="1" applyNumberFormat="1" applyFont="1" applyFill="1" applyBorder="1" applyAlignment="1">
      <alignment vertical="top" wrapText="1"/>
    </xf>
    <xf numFmtId="164" fontId="3" fillId="0" borderId="0" xfId="1" applyNumberFormat="1" applyFont="1" applyAlignment="1"/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12" fillId="0" borderId="0" xfId="1" applyNumberFormat="1" applyFont="1" applyFill="1"/>
    <xf numFmtId="0" fontId="13" fillId="0" borderId="0" xfId="0" applyFont="1" applyFill="1" applyBorder="1"/>
    <xf numFmtId="0" fontId="0" fillId="0" borderId="0" xfId="0" applyAlignment="1">
      <alignment horizontal="justify" vertical="top"/>
    </xf>
    <xf numFmtId="0" fontId="3" fillId="0" borderId="0" xfId="0" applyFont="1" applyBorder="1"/>
    <xf numFmtId="4" fontId="0" fillId="0" borderId="0" xfId="1" applyNumberFormat="1" applyFont="1" applyAlignment="1">
      <alignment horizontal="center"/>
    </xf>
    <xf numFmtId="4" fontId="0" fillId="0" borderId="0" xfId="1" applyNumberFormat="1" applyFont="1"/>
    <xf numFmtId="4" fontId="0" fillId="0" borderId="3" xfId="1" applyNumberFormat="1" applyFont="1" applyBorder="1" applyAlignment="1">
      <alignment horizontal="center"/>
    </xf>
    <xf numFmtId="164" fontId="11" fillId="0" borderId="2" xfId="1" applyNumberFormat="1" applyFont="1" applyBorder="1" applyAlignment="1">
      <alignment horizontal="center"/>
    </xf>
    <xf numFmtId="43" fontId="3" fillId="0" borderId="0" xfId="1" applyNumberFormat="1" applyFont="1" applyAlignment="1">
      <alignment horizontal="center"/>
    </xf>
    <xf numFmtId="43" fontId="3" fillId="0" borderId="0" xfId="1" applyNumberFormat="1" applyFont="1"/>
    <xf numFmtId="43" fontId="2" fillId="0" borderId="0" xfId="1" applyNumberFormat="1" applyFont="1" applyAlignment="1">
      <alignment horizontal="center"/>
    </xf>
    <xf numFmtId="43" fontId="3" fillId="0" borderId="0" xfId="1" applyNumberFormat="1" applyFont="1" applyAlignment="1">
      <alignment horizontal="center" vertical="center"/>
    </xf>
    <xf numFmtId="43" fontId="3" fillId="0" borderId="0" xfId="0" applyNumberFormat="1" applyFont="1"/>
    <xf numFmtId="43" fontId="2" fillId="0" borderId="2" xfId="1" applyNumberFormat="1" applyFont="1" applyBorder="1" applyAlignment="1">
      <alignment horizontal="center"/>
    </xf>
    <xf numFmtId="43" fontId="5" fillId="0" borderId="2" xfId="1" applyNumberFormat="1" applyFont="1" applyBorder="1" applyAlignment="1">
      <alignment horizontal="center"/>
    </xf>
    <xf numFmtId="43" fontId="4" fillId="0" borderId="0" xfId="1" applyNumberFormat="1" applyFont="1" applyAlignment="1">
      <alignment horizontal="right"/>
    </xf>
    <xf numFmtId="43" fontId="3" fillId="0" borderId="0" xfId="0" applyNumberFormat="1" applyFont="1" applyAlignment="1">
      <alignment horizontal="center"/>
    </xf>
    <xf numFmtId="43" fontId="2" fillId="0" borderId="2" xfId="0" applyNumberFormat="1" applyFont="1" applyBorder="1" applyAlignment="1">
      <alignment horizontal="center"/>
    </xf>
    <xf numFmtId="43" fontId="5" fillId="0" borderId="2" xfId="0" applyNumberFormat="1" applyFont="1" applyBorder="1" applyAlignment="1">
      <alignment horizontal="center"/>
    </xf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2" fillId="0" borderId="2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64" fontId="1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3" fontId="3" fillId="0" borderId="0" xfId="1" applyNumberFormat="1" applyFont="1" applyFill="1" applyAlignment="1">
      <alignment horizontal="center"/>
    </xf>
    <xf numFmtId="43" fontId="2" fillId="0" borderId="0" xfId="1" applyNumberFormat="1" applyFont="1"/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5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0" fillId="0" borderId="0" xfId="1" applyNumberFormat="1" applyFont="1" applyFill="1"/>
    <xf numFmtId="0" fontId="3" fillId="0" borderId="0" xfId="0" applyFont="1" applyAlignment="1">
      <alignment horizontal="left" indent="3"/>
    </xf>
    <xf numFmtId="0" fontId="1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opLeftCell="A55" workbookViewId="0">
      <selection activeCell="C68" sqref="C68"/>
    </sheetView>
  </sheetViews>
  <sheetFormatPr defaultColWidth="11.5703125" defaultRowHeight="15"/>
  <cols>
    <col min="1" max="1" width="40.7109375" style="7" customWidth="1"/>
    <col min="2" max="5" width="15.7109375" style="1" customWidth="1"/>
    <col min="6" max="6" width="11.42578125" style="1" bestFit="1" customWidth="1"/>
    <col min="7" max="7" width="11.5703125" style="1" bestFit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10">
      <c r="A1" s="154" t="s">
        <v>0</v>
      </c>
      <c r="B1" s="154"/>
      <c r="C1" s="154"/>
      <c r="D1" s="154"/>
      <c r="E1" s="154"/>
      <c r="F1" s="154"/>
    </row>
    <row r="2" spans="1:10">
      <c r="A2" s="2" t="s">
        <v>1</v>
      </c>
      <c r="B2" s="3" t="s">
        <v>118</v>
      </c>
      <c r="C2" s="3"/>
      <c r="D2" s="3"/>
      <c r="E2" s="3"/>
      <c r="F2" s="3"/>
    </row>
    <row r="3" spans="1:10">
      <c r="A3" s="2" t="s">
        <v>2</v>
      </c>
      <c r="B3" s="4" t="s">
        <v>3</v>
      </c>
      <c r="C3" s="3"/>
      <c r="D3" s="3"/>
      <c r="E3" s="3"/>
      <c r="F3" s="3"/>
    </row>
    <row r="4" spans="1:10">
      <c r="A4" s="2" t="s">
        <v>4</v>
      </c>
      <c r="B4" s="3" t="s">
        <v>5</v>
      </c>
      <c r="C4" s="3"/>
      <c r="D4" s="3"/>
      <c r="E4" s="3"/>
      <c r="F4" s="3"/>
    </row>
    <row r="5" spans="1:10">
      <c r="A5" s="2" t="s">
        <v>53</v>
      </c>
      <c r="B5" s="5" t="s">
        <v>75</v>
      </c>
      <c r="C5" s="3"/>
      <c r="D5" s="3"/>
      <c r="E5" s="3"/>
      <c r="F5" s="3"/>
    </row>
    <row r="6" spans="1:10">
      <c r="A6" s="2"/>
      <c r="B6" s="5"/>
      <c r="C6" s="3"/>
      <c r="D6" s="3"/>
      <c r="E6" s="3"/>
      <c r="F6" s="3"/>
    </row>
    <row r="7" spans="1:10">
      <c r="A7" s="154" t="s">
        <v>7</v>
      </c>
      <c r="B7" s="154"/>
      <c r="C7" s="154"/>
      <c r="D7" s="154"/>
      <c r="E7" s="154"/>
      <c r="F7" s="154"/>
    </row>
    <row r="8" spans="1:10">
      <c r="A8" s="154" t="s">
        <v>8</v>
      </c>
      <c r="B8" s="154"/>
      <c r="C8" s="154"/>
      <c r="D8" s="154"/>
      <c r="E8" s="154"/>
      <c r="F8" s="154"/>
    </row>
    <row r="10" spans="1:10" ht="15.75" thickBot="1">
      <c r="A10" s="8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54</v>
      </c>
    </row>
    <row r="11" spans="1:10">
      <c r="A11" s="10" t="s">
        <v>23</v>
      </c>
      <c r="B11" s="7"/>
      <c r="C11" s="7"/>
      <c r="D11" s="7"/>
      <c r="E11" s="7"/>
      <c r="F11" s="7"/>
    </row>
    <row r="12" spans="1:10">
      <c r="A12" s="11" t="s">
        <v>71</v>
      </c>
      <c r="B12" s="7" t="s">
        <v>25</v>
      </c>
      <c r="C12" s="12">
        <v>32</v>
      </c>
      <c r="D12" s="12">
        <v>8</v>
      </c>
      <c r="E12" s="12">
        <v>15</v>
      </c>
      <c r="F12" s="54">
        <f>SUM(C12:E12)</f>
        <v>55</v>
      </c>
      <c r="G12" s="53"/>
      <c r="H12" s="7"/>
      <c r="I12" s="7"/>
      <c r="J12" s="7"/>
    </row>
    <row r="13" spans="1:10">
      <c r="A13" s="11" t="s">
        <v>72</v>
      </c>
      <c r="B13" s="7" t="s">
        <v>25</v>
      </c>
      <c r="C13" s="12">
        <v>14</v>
      </c>
      <c r="D13" s="12">
        <v>10</v>
      </c>
      <c r="E13" s="12">
        <v>9</v>
      </c>
      <c r="F13" s="54">
        <f t="shared" ref="F13" si="0">SUM(C13:E13)</f>
        <v>33</v>
      </c>
      <c r="H13" s="7"/>
      <c r="I13" s="7"/>
      <c r="J13" s="7"/>
    </row>
    <row r="14" spans="1:10">
      <c r="A14" s="11" t="s">
        <v>73</v>
      </c>
      <c r="B14" s="7" t="s">
        <v>25</v>
      </c>
      <c r="C14" s="12">
        <v>18</v>
      </c>
      <c r="D14" s="12">
        <v>16</v>
      </c>
      <c r="E14" s="12">
        <v>21</v>
      </c>
      <c r="F14" s="54">
        <f>E14</f>
        <v>21</v>
      </c>
      <c r="H14" s="7"/>
      <c r="I14" s="7"/>
      <c r="J14" s="7"/>
    </row>
    <row r="15" spans="1:10">
      <c r="A15" s="10" t="s">
        <v>113</v>
      </c>
      <c r="B15" s="7" t="s">
        <v>110</v>
      </c>
      <c r="C15" s="12">
        <v>4</v>
      </c>
      <c r="D15" s="12">
        <v>3</v>
      </c>
      <c r="E15" s="12">
        <v>2</v>
      </c>
      <c r="F15" s="54">
        <f>AVERAGE(C15:E15)</f>
        <v>3</v>
      </c>
      <c r="H15" s="7"/>
      <c r="I15" s="7"/>
      <c r="J15" s="7"/>
    </row>
    <row r="16" spans="1:10">
      <c r="A16" s="10"/>
      <c r="B16" s="7" t="s">
        <v>25</v>
      </c>
      <c r="C16" s="12">
        <v>8</v>
      </c>
      <c r="D16" s="12">
        <v>6</v>
      </c>
      <c r="E16" s="12">
        <v>6</v>
      </c>
      <c r="F16" s="54">
        <f>AVERAGE(C16:E16)</f>
        <v>6.666666666666667</v>
      </c>
      <c r="G16" s="12"/>
      <c r="H16" s="7"/>
      <c r="I16" s="7"/>
      <c r="J16" s="7"/>
    </row>
    <row r="17" spans="1:10">
      <c r="A17" s="10"/>
      <c r="B17" s="7" t="s">
        <v>111</v>
      </c>
      <c r="C17" s="12">
        <v>11</v>
      </c>
      <c r="D17" s="12">
        <v>7</v>
      </c>
      <c r="E17" s="12">
        <v>6</v>
      </c>
      <c r="F17" s="54">
        <f>SUM(C17:E17)</f>
        <v>24</v>
      </c>
      <c r="H17" s="7"/>
      <c r="I17" s="7"/>
      <c r="J17" s="7"/>
    </row>
    <row r="18" spans="1:10">
      <c r="A18" s="13"/>
      <c r="F18" s="53"/>
    </row>
    <row r="19" spans="1:10" ht="15.75" thickBot="1">
      <c r="A19" s="14" t="s">
        <v>112</v>
      </c>
      <c r="B19" s="15"/>
      <c r="C19" s="16">
        <f>+C12+C16</f>
        <v>40</v>
      </c>
      <c r="D19" s="16">
        <f t="shared" ref="D19:F19" si="1">+D12+D16</f>
        <v>14</v>
      </c>
      <c r="E19" s="16">
        <f t="shared" si="1"/>
        <v>21</v>
      </c>
      <c r="F19" s="55">
        <f t="shared" si="1"/>
        <v>61.666666666666664</v>
      </c>
    </row>
    <row r="20" spans="1:10" ht="15.75" thickTop="1">
      <c r="A20" s="104" t="s">
        <v>114</v>
      </c>
      <c r="B20" s="56"/>
      <c r="C20" s="57"/>
      <c r="D20" s="57"/>
      <c r="E20" s="57"/>
      <c r="F20" s="58"/>
    </row>
    <row r="21" spans="1:10">
      <c r="A21" s="104" t="s">
        <v>28</v>
      </c>
      <c r="E21" s="104"/>
    </row>
    <row r="23" spans="1:10">
      <c r="A23" s="155" t="s">
        <v>29</v>
      </c>
      <c r="B23" s="155"/>
      <c r="C23" s="155"/>
      <c r="D23" s="155"/>
      <c r="E23" s="155"/>
    </row>
    <row r="24" spans="1:10">
      <c r="A24" s="154" t="s">
        <v>30</v>
      </c>
      <c r="B24" s="154"/>
      <c r="C24" s="154"/>
      <c r="D24" s="154"/>
      <c r="E24" s="154"/>
    </row>
    <row r="25" spans="1:10">
      <c r="A25" s="2" t="s">
        <v>31</v>
      </c>
      <c r="B25" s="5" t="s">
        <v>32</v>
      </c>
      <c r="C25" s="17"/>
      <c r="D25" s="17"/>
      <c r="E25" s="17"/>
    </row>
    <row r="27" spans="1:10" ht="15.75" thickBot="1">
      <c r="A27" s="8" t="s">
        <v>9</v>
      </c>
      <c r="B27" s="9" t="s">
        <v>11</v>
      </c>
      <c r="C27" s="9" t="s">
        <v>12</v>
      </c>
      <c r="D27" s="9" t="s">
        <v>13</v>
      </c>
      <c r="E27" s="9" t="s">
        <v>54</v>
      </c>
    </row>
    <row r="28" spans="1:10">
      <c r="A28" s="18" t="s">
        <v>23</v>
      </c>
    </row>
    <row r="29" spans="1:10">
      <c r="A29" s="19" t="s">
        <v>24</v>
      </c>
      <c r="B29" s="20">
        <v>32450</v>
      </c>
      <c r="C29" s="76">
        <v>2545687.5</v>
      </c>
      <c r="D29" s="76">
        <v>1387025</v>
      </c>
      <c r="E29" s="49">
        <f>SUM(B29:D29)</f>
        <v>3965162.5</v>
      </c>
    </row>
    <row r="30" spans="1:10">
      <c r="A30" s="18" t="s">
        <v>26</v>
      </c>
      <c r="B30" s="20">
        <v>40800</v>
      </c>
      <c r="C30" s="76">
        <v>50550</v>
      </c>
      <c r="D30" s="76">
        <v>21080</v>
      </c>
      <c r="E30" s="49">
        <f>SUM(B30:D30)</f>
        <v>112430</v>
      </c>
    </row>
    <row r="31" spans="1:10">
      <c r="A31" s="18"/>
      <c r="C31" s="49"/>
      <c r="D31" s="49"/>
      <c r="E31" s="49"/>
    </row>
    <row r="32" spans="1:10" ht="15.75" thickBot="1">
      <c r="A32" s="14" t="s">
        <v>27</v>
      </c>
      <c r="B32" s="22">
        <f>SUM(B29:B31)</f>
        <v>73250</v>
      </c>
      <c r="C32" s="23">
        <f t="shared" ref="C32:D32" si="2">SUM(C29:C31)</f>
        <v>2596237.5</v>
      </c>
      <c r="D32" s="23">
        <f t="shared" si="2"/>
        <v>1408105</v>
      </c>
      <c r="E32" s="24">
        <f>SUM(E29:E30)</f>
        <v>4077592.5</v>
      </c>
      <c r="F32" s="20"/>
    </row>
    <row r="33" spans="1:7" ht="15.75" thickTop="1">
      <c r="A33" s="104" t="s">
        <v>33</v>
      </c>
    </row>
    <row r="35" spans="1:7">
      <c r="A35" s="154" t="s">
        <v>34</v>
      </c>
      <c r="B35" s="154"/>
      <c r="C35" s="154"/>
      <c r="D35" s="154"/>
      <c r="E35" s="154"/>
    </row>
    <row r="36" spans="1:7">
      <c r="A36" s="154" t="s">
        <v>30</v>
      </c>
      <c r="B36" s="154"/>
      <c r="C36" s="154"/>
      <c r="D36" s="154"/>
      <c r="E36" s="154"/>
      <c r="G36" s="20"/>
    </row>
    <row r="37" spans="1:7">
      <c r="A37" s="2" t="s">
        <v>31</v>
      </c>
      <c r="B37" s="3" t="s">
        <v>32</v>
      </c>
      <c r="C37" s="17"/>
      <c r="D37" s="17"/>
      <c r="E37" s="17"/>
    </row>
    <row r="39" spans="1:7" ht="15.75" thickBot="1">
      <c r="A39" s="8" t="s">
        <v>35</v>
      </c>
      <c r="B39" s="9" t="s">
        <v>11</v>
      </c>
      <c r="C39" s="9" t="s">
        <v>12</v>
      </c>
      <c r="D39" s="9" t="s">
        <v>13</v>
      </c>
      <c r="E39" s="9" t="s">
        <v>54</v>
      </c>
    </row>
    <row r="40" spans="1:7" ht="15.95" customHeight="1">
      <c r="A40" s="7" t="s">
        <v>36</v>
      </c>
      <c r="B40" s="122">
        <v>0</v>
      </c>
      <c r="C40" s="122">
        <v>877687.5</v>
      </c>
      <c r="D40" s="122">
        <v>785025</v>
      </c>
      <c r="E40" s="119">
        <f t="shared" ref="E40:E56" si="3">SUM(B40:D40)</f>
        <v>1662712.5</v>
      </c>
    </row>
    <row r="41" spans="1:7">
      <c r="A41" s="7" t="s">
        <v>37</v>
      </c>
      <c r="B41" s="122">
        <v>0</v>
      </c>
      <c r="C41" s="122">
        <v>1668000</v>
      </c>
      <c r="D41" s="122">
        <v>432000</v>
      </c>
      <c r="E41" s="119">
        <f t="shared" si="3"/>
        <v>2100000</v>
      </c>
    </row>
    <row r="42" spans="1:7">
      <c r="A42" s="7" t="s">
        <v>38</v>
      </c>
      <c r="B42" s="122">
        <v>40800</v>
      </c>
      <c r="C42" s="122">
        <v>29900</v>
      </c>
      <c r="D42" s="122">
        <v>169280</v>
      </c>
      <c r="E42" s="119">
        <f t="shared" si="3"/>
        <v>239980</v>
      </c>
    </row>
    <row r="43" spans="1:7">
      <c r="A43" s="7" t="s">
        <v>39</v>
      </c>
      <c r="B43" s="122">
        <v>0</v>
      </c>
      <c r="C43" s="122">
        <v>0</v>
      </c>
      <c r="D43" s="122">
        <v>0</v>
      </c>
      <c r="E43" s="119">
        <f t="shared" si="3"/>
        <v>0</v>
      </c>
    </row>
    <row r="44" spans="1:7">
      <c r="A44" s="7" t="s">
        <v>40</v>
      </c>
      <c r="B44" s="122">
        <v>0</v>
      </c>
      <c r="C44" s="122">
        <v>0</v>
      </c>
      <c r="D44" s="122">
        <v>0</v>
      </c>
      <c r="E44" s="119">
        <f t="shared" si="3"/>
        <v>0</v>
      </c>
    </row>
    <row r="45" spans="1:7">
      <c r="A45" s="7" t="s">
        <v>82</v>
      </c>
      <c r="B45" s="122">
        <v>0</v>
      </c>
      <c r="C45" s="122">
        <v>0</v>
      </c>
      <c r="D45" s="122">
        <v>0</v>
      </c>
      <c r="E45" s="119">
        <f t="shared" si="3"/>
        <v>0</v>
      </c>
    </row>
    <row r="46" spans="1:7">
      <c r="A46" s="7" t="s">
        <v>83</v>
      </c>
      <c r="B46" s="122">
        <v>0</v>
      </c>
      <c r="C46" s="122">
        <v>0</v>
      </c>
      <c r="D46" s="122">
        <v>0</v>
      </c>
      <c r="E46" s="119">
        <f t="shared" si="3"/>
        <v>0</v>
      </c>
    </row>
    <row r="47" spans="1:7">
      <c r="A47" s="7" t="s">
        <v>84</v>
      </c>
      <c r="B47" s="122">
        <v>32450</v>
      </c>
      <c r="C47" s="119">
        <v>20650</v>
      </c>
      <c r="D47" s="119">
        <v>11800</v>
      </c>
      <c r="E47" s="119">
        <f t="shared" si="3"/>
        <v>64900</v>
      </c>
    </row>
    <row r="48" spans="1:7">
      <c r="A48" s="7" t="s">
        <v>85</v>
      </c>
      <c r="B48" s="122">
        <v>0</v>
      </c>
      <c r="C48" s="122">
        <v>0</v>
      </c>
      <c r="D48" s="122">
        <v>0</v>
      </c>
      <c r="E48" s="119">
        <f t="shared" si="3"/>
        <v>0</v>
      </c>
    </row>
    <row r="49" spans="1:5">
      <c r="A49" s="7" t="s">
        <v>86</v>
      </c>
      <c r="B49" s="122">
        <v>0</v>
      </c>
      <c r="C49" s="122">
        <v>0</v>
      </c>
      <c r="D49" s="119">
        <v>10000</v>
      </c>
      <c r="E49" s="119">
        <f t="shared" si="3"/>
        <v>10000</v>
      </c>
    </row>
    <row r="50" spans="1:5">
      <c r="A50" s="7" t="s">
        <v>87</v>
      </c>
      <c r="B50" s="122">
        <v>0</v>
      </c>
      <c r="C50" s="122">
        <v>0</v>
      </c>
      <c r="D50" s="122">
        <v>0</v>
      </c>
      <c r="E50" s="119">
        <f t="shared" si="3"/>
        <v>0</v>
      </c>
    </row>
    <row r="51" spans="1:5">
      <c r="A51" s="7" t="s">
        <v>106</v>
      </c>
      <c r="B51" s="122">
        <v>0</v>
      </c>
      <c r="C51" s="122">
        <v>0</v>
      </c>
      <c r="D51" s="122">
        <v>0</v>
      </c>
      <c r="E51" s="119">
        <f t="shared" si="3"/>
        <v>0</v>
      </c>
    </row>
    <row r="52" spans="1:5">
      <c r="A52" s="7" t="s">
        <v>89</v>
      </c>
      <c r="B52" s="122">
        <v>0</v>
      </c>
      <c r="C52" s="122">
        <v>0</v>
      </c>
      <c r="D52" s="122">
        <v>0</v>
      </c>
      <c r="E52" s="119">
        <f t="shared" si="3"/>
        <v>0</v>
      </c>
    </row>
    <row r="53" spans="1:5">
      <c r="A53" s="7" t="s">
        <v>107</v>
      </c>
      <c r="B53" s="122">
        <v>0</v>
      </c>
      <c r="C53" s="122">
        <v>0</v>
      </c>
      <c r="D53" s="122">
        <v>0</v>
      </c>
      <c r="E53" s="119">
        <f t="shared" si="3"/>
        <v>0</v>
      </c>
    </row>
    <row r="54" spans="1:5">
      <c r="A54" s="7" t="s">
        <v>91</v>
      </c>
      <c r="B54" s="122">
        <v>0</v>
      </c>
      <c r="C54" s="122">
        <v>0</v>
      </c>
      <c r="D54" s="122">
        <v>0</v>
      </c>
      <c r="E54" s="119">
        <f t="shared" si="3"/>
        <v>0</v>
      </c>
    </row>
    <row r="55" spans="1:5">
      <c r="A55" s="1" t="s">
        <v>115</v>
      </c>
      <c r="B55" s="122"/>
      <c r="C55" s="122"/>
      <c r="D55" s="122"/>
      <c r="E55" s="119">
        <f t="shared" si="3"/>
        <v>0</v>
      </c>
    </row>
    <row r="56" spans="1:5">
      <c r="A56" s="1" t="s">
        <v>116</v>
      </c>
      <c r="B56" s="122"/>
      <c r="C56" s="122"/>
      <c r="D56" s="122"/>
      <c r="E56" s="119">
        <f t="shared" si="3"/>
        <v>0</v>
      </c>
    </row>
    <row r="57" spans="1:5">
      <c r="B57" s="21"/>
      <c r="C57" s="21"/>
      <c r="D57" s="21"/>
      <c r="E57" s="20"/>
    </row>
    <row r="58" spans="1:5" ht="15.75" thickBot="1">
      <c r="A58" s="14" t="s">
        <v>27</v>
      </c>
      <c r="B58" s="23">
        <f>SUM(B40:B57)</f>
        <v>73250</v>
      </c>
      <c r="C58" s="23">
        <f>SUM(C40:C57)</f>
        <v>2596237.5</v>
      </c>
      <c r="D58" s="23">
        <f>SUM(D40:D57)</f>
        <v>1408105</v>
      </c>
      <c r="E58" s="24">
        <f>SUM(E40:E57)</f>
        <v>4077592.5</v>
      </c>
    </row>
    <row r="59" spans="1:5" ht="15.75" thickTop="1">
      <c r="A59" s="104" t="s">
        <v>33</v>
      </c>
    </row>
    <row r="61" spans="1:5">
      <c r="A61" s="154" t="s">
        <v>41</v>
      </c>
      <c r="B61" s="154"/>
      <c r="C61" s="154"/>
      <c r="D61" s="154"/>
      <c r="E61" s="154"/>
    </row>
    <row r="62" spans="1:5">
      <c r="A62" s="154" t="s">
        <v>42</v>
      </c>
      <c r="B62" s="154"/>
      <c r="C62" s="154"/>
      <c r="D62" s="154"/>
      <c r="E62" s="154"/>
    </row>
    <row r="63" spans="1:5">
      <c r="A63" s="2" t="s">
        <v>31</v>
      </c>
      <c r="B63" s="25" t="s">
        <v>32</v>
      </c>
      <c r="C63" s="17"/>
      <c r="D63" s="17"/>
      <c r="E63" s="17"/>
    </row>
    <row r="65" spans="1:14" ht="15.75" thickBot="1">
      <c r="A65" s="8" t="s">
        <v>35</v>
      </c>
      <c r="B65" s="9" t="s">
        <v>11</v>
      </c>
      <c r="C65" s="9" t="s">
        <v>12</v>
      </c>
      <c r="D65" s="9" t="s">
        <v>13</v>
      </c>
      <c r="E65" s="9" t="s">
        <v>54</v>
      </c>
    </row>
    <row r="66" spans="1:14">
      <c r="A66" s="1" t="s">
        <v>59</v>
      </c>
      <c r="B66" s="119">
        <v>12322824.92</v>
      </c>
      <c r="C66" s="119">
        <f>+B72</f>
        <v>12249574.92</v>
      </c>
      <c r="D66" s="119">
        <f>+C72</f>
        <v>9659337.4199999999</v>
      </c>
      <c r="E66" s="119">
        <f>B66</f>
        <v>12322824.92</v>
      </c>
    </row>
    <row r="67" spans="1:14">
      <c r="A67" s="1" t="s">
        <v>43</v>
      </c>
      <c r="B67" s="119">
        <v>0</v>
      </c>
      <c r="C67" s="119">
        <v>0</v>
      </c>
      <c r="D67" s="119">
        <v>0</v>
      </c>
      <c r="E67" s="119">
        <f>SUM(B67:D67)</f>
        <v>0</v>
      </c>
    </row>
    <row r="68" spans="1:14">
      <c r="A68" s="1" t="s">
        <v>92</v>
      </c>
      <c r="B68" s="119">
        <v>0</v>
      </c>
      <c r="C68" s="119">
        <v>6000</v>
      </c>
      <c r="D68" s="119">
        <v>0</v>
      </c>
      <c r="E68" s="119">
        <f>SUM(B68:D68)</f>
        <v>6000</v>
      </c>
    </row>
    <row r="69" spans="1:14">
      <c r="A69" s="3" t="s">
        <v>44</v>
      </c>
      <c r="B69" s="131">
        <f>B67+B66+B68</f>
        <v>12322824.92</v>
      </c>
      <c r="C69" s="131">
        <f t="shared" ref="C69:E69" si="4">C67+C66+C68</f>
        <v>12255574.92</v>
      </c>
      <c r="D69" s="131">
        <f t="shared" si="4"/>
        <v>9659337.4199999999</v>
      </c>
      <c r="E69" s="131">
        <f t="shared" si="4"/>
        <v>12328824.92</v>
      </c>
    </row>
    <row r="70" spans="1:14">
      <c r="A70" s="26" t="s">
        <v>45</v>
      </c>
      <c r="B70" s="132">
        <f>B58</f>
        <v>73250</v>
      </c>
      <c r="C70" s="132">
        <f t="shared" ref="C70:D70" si="5">C58</f>
        <v>2596237.5</v>
      </c>
      <c r="D70" s="132">
        <f t="shared" si="5"/>
        <v>1408105</v>
      </c>
      <c r="E70" s="119">
        <f>SUM(B70:D70)</f>
        <v>4077592.5</v>
      </c>
    </row>
    <row r="71" spans="1:14">
      <c r="A71" s="27" t="s">
        <v>93</v>
      </c>
      <c r="B71" s="119">
        <v>0</v>
      </c>
      <c r="C71" s="119">
        <v>0</v>
      </c>
      <c r="D71" s="119">
        <v>0</v>
      </c>
      <c r="E71" s="119">
        <f>SUM(B71:D71)</f>
        <v>0</v>
      </c>
    </row>
    <row r="72" spans="1:14">
      <c r="A72" s="3" t="s">
        <v>46</v>
      </c>
      <c r="B72" s="131">
        <f>+B69-B70-B71</f>
        <v>12249574.92</v>
      </c>
      <c r="C72" s="131">
        <f t="shared" ref="C72" si="6">+C69-C70-C71</f>
        <v>9659337.4199999999</v>
      </c>
      <c r="D72" s="131">
        <f>+D69-D70-D71</f>
        <v>8251232.4199999999</v>
      </c>
      <c r="E72" s="131">
        <f>+E69-E70-E71</f>
        <v>8251232.4199999999</v>
      </c>
    </row>
    <row r="73" spans="1:14" ht="15.75" thickBot="1">
      <c r="A73" s="28"/>
      <c r="B73" s="28"/>
      <c r="C73" s="28"/>
      <c r="D73" s="28"/>
      <c r="E73" s="28"/>
    </row>
    <row r="74" spans="1:14" ht="15.75" thickTop="1">
      <c r="A74" s="104" t="s">
        <v>47</v>
      </c>
    </row>
    <row r="75" spans="1:14">
      <c r="A75" s="104" t="s">
        <v>109</v>
      </c>
      <c r="D75" s="20"/>
      <c r="L75" s="20"/>
      <c r="M75" s="20"/>
      <c r="N75" s="20"/>
    </row>
    <row r="76" spans="1:14">
      <c r="D76" s="20"/>
    </row>
    <row r="78" spans="1:14">
      <c r="A78" s="7" t="s">
        <v>121</v>
      </c>
      <c r="B78" s="20"/>
    </row>
  </sheetData>
  <mergeCells count="9">
    <mergeCell ref="A36:E36"/>
    <mergeCell ref="A61:E61"/>
    <mergeCell ref="A62:E62"/>
    <mergeCell ref="A1:F1"/>
    <mergeCell ref="A7:F7"/>
    <mergeCell ref="A8:F8"/>
    <mergeCell ref="A23:E23"/>
    <mergeCell ref="A24:E24"/>
    <mergeCell ref="A35:E35"/>
  </mergeCells>
  <pageMargins left="0.70866141732283472" right="0.70866141732283472" top="0.74803149606299213" bottom="0.74803149606299213" header="0.31496062992125984" footer="0.31496062992125984"/>
  <pageSetup scale="64" firstPageNumber="17" orientation="portrait" useFirstPageNumber="1" r:id="rId1"/>
  <headerFooter>
    <oddFooter>&amp;L
&amp;R&amp;"-,Negrita"&amp;12&amp;P</oddFooter>
  </headerFooter>
  <ignoredErrors>
    <ignoredError sqref="E6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9"/>
  <sheetViews>
    <sheetView topLeftCell="A40" workbookViewId="0">
      <selection activeCell="A63" sqref="A63"/>
    </sheetView>
  </sheetViews>
  <sheetFormatPr defaultColWidth="12.85546875" defaultRowHeight="15"/>
  <cols>
    <col min="1" max="1" width="42.5703125" style="7" customWidth="1"/>
    <col min="2" max="2" width="13.140625" style="1" bestFit="1" customWidth="1"/>
    <col min="3" max="3" width="13.85546875" style="1" bestFit="1" customWidth="1"/>
    <col min="4" max="4" width="14.140625" style="1" bestFit="1" customWidth="1"/>
    <col min="5" max="5" width="14.42578125" style="1" bestFit="1" customWidth="1"/>
    <col min="6" max="16384" width="12.85546875" style="1"/>
  </cols>
  <sheetData>
    <row r="1" spans="1:7">
      <c r="A1" s="154" t="s">
        <v>0</v>
      </c>
      <c r="B1" s="154"/>
      <c r="C1" s="154"/>
      <c r="D1" s="154"/>
      <c r="E1" s="154"/>
      <c r="F1" s="51"/>
      <c r="G1" s="51"/>
    </row>
    <row r="2" spans="1:7">
      <c r="A2" s="2" t="s">
        <v>1</v>
      </c>
      <c r="B2" s="3" t="s">
        <v>119</v>
      </c>
      <c r="D2" s="6"/>
      <c r="E2" s="6"/>
    </row>
    <row r="3" spans="1:7">
      <c r="A3" s="2" t="s">
        <v>2</v>
      </c>
      <c r="B3" s="4" t="s">
        <v>3</v>
      </c>
      <c r="C3" s="48"/>
      <c r="D3" s="48"/>
      <c r="E3" s="6"/>
    </row>
    <row r="4" spans="1:7">
      <c r="A4" s="2" t="s">
        <v>4</v>
      </c>
      <c r="B4" s="3" t="s">
        <v>5</v>
      </c>
      <c r="C4" s="48"/>
      <c r="D4" s="48"/>
      <c r="E4" s="6"/>
    </row>
    <row r="5" spans="1:7">
      <c r="A5" s="2" t="s">
        <v>6</v>
      </c>
      <c r="B5" s="5" t="s">
        <v>77</v>
      </c>
    </row>
    <row r="6" spans="1:7">
      <c r="A6" s="2"/>
      <c r="B6" s="5"/>
    </row>
    <row r="7" spans="1:7">
      <c r="A7" s="154" t="s">
        <v>7</v>
      </c>
      <c r="B7" s="154"/>
      <c r="C7" s="154"/>
      <c r="D7" s="154"/>
      <c r="E7" s="154"/>
      <c r="F7" s="154"/>
    </row>
    <row r="8" spans="1:7">
      <c r="A8" s="154" t="s">
        <v>8</v>
      </c>
      <c r="B8" s="154"/>
      <c r="C8" s="154"/>
      <c r="D8" s="154"/>
      <c r="E8" s="154"/>
      <c r="F8" s="154"/>
    </row>
    <row r="10" spans="1:7" ht="15.75" thickBot="1">
      <c r="A10" s="8" t="s">
        <v>9</v>
      </c>
      <c r="B10" s="9" t="s">
        <v>10</v>
      </c>
      <c r="C10" s="9" t="s">
        <v>17</v>
      </c>
      <c r="D10" s="9" t="s">
        <v>18</v>
      </c>
      <c r="E10" s="9" t="s">
        <v>19</v>
      </c>
      <c r="F10" s="9" t="s">
        <v>57</v>
      </c>
    </row>
    <row r="11" spans="1:7">
      <c r="A11" s="52"/>
      <c r="B11" s="77"/>
      <c r="C11" s="77"/>
      <c r="D11" s="77"/>
      <c r="E11" s="77"/>
      <c r="F11" s="77"/>
    </row>
    <row r="12" spans="1:7">
      <c r="A12" s="10" t="s">
        <v>94</v>
      </c>
      <c r="B12" s="12" t="s">
        <v>25</v>
      </c>
      <c r="C12" s="137">
        <v>0</v>
      </c>
      <c r="D12" s="137">
        <v>704</v>
      </c>
      <c r="E12" s="137">
        <v>238</v>
      </c>
      <c r="F12" s="125">
        <f>SUM(C12:E12)</f>
        <v>942</v>
      </c>
    </row>
    <row r="13" spans="1:7">
      <c r="A13" s="10" t="s">
        <v>105</v>
      </c>
      <c r="B13" s="12" t="s">
        <v>25</v>
      </c>
      <c r="C13" s="137">
        <v>2252</v>
      </c>
      <c r="D13" s="137">
        <v>4806</v>
      </c>
      <c r="E13" s="137">
        <v>2059</v>
      </c>
      <c r="F13" s="125">
        <f>SUM(C13:E13)</f>
        <v>9117</v>
      </c>
    </row>
    <row r="14" spans="1:7">
      <c r="A14" s="13"/>
      <c r="C14" s="126"/>
      <c r="D14" s="126"/>
      <c r="E14" s="126"/>
      <c r="F14" s="126"/>
    </row>
    <row r="15" spans="1:7" ht="15.75" thickBot="1">
      <c r="A15" s="14" t="s">
        <v>57</v>
      </c>
      <c r="B15" s="15"/>
      <c r="C15" s="127">
        <f t="shared" ref="C15:E15" si="0">SUM(C12:C14)</f>
        <v>2252</v>
      </c>
      <c r="D15" s="127">
        <f t="shared" si="0"/>
        <v>5510</v>
      </c>
      <c r="E15" s="127">
        <f t="shared" si="0"/>
        <v>2297</v>
      </c>
      <c r="F15" s="127">
        <f>SUM(F12:F14)</f>
        <v>10059</v>
      </c>
    </row>
    <row r="16" spans="1:7" ht="15.75" thickTop="1">
      <c r="A16" s="78" t="s">
        <v>51</v>
      </c>
    </row>
    <row r="17" spans="1:13">
      <c r="A17" s="78" t="s">
        <v>95</v>
      </c>
    </row>
    <row r="18" spans="1:13">
      <c r="A18" s="78" t="s">
        <v>108</v>
      </c>
    </row>
    <row r="20" spans="1:13">
      <c r="A20" s="160" t="s">
        <v>29</v>
      </c>
      <c r="B20" s="160"/>
      <c r="C20" s="160"/>
      <c r="D20" s="160"/>
      <c r="E20" s="160"/>
      <c r="J20" s="20"/>
    </row>
    <row r="21" spans="1:13">
      <c r="A21" s="154" t="s">
        <v>30</v>
      </c>
      <c r="B21" s="154"/>
      <c r="C21" s="154"/>
      <c r="D21" s="154"/>
      <c r="E21" s="154"/>
    </row>
    <row r="22" spans="1:13">
      <c r="A22" s="154" t="s">
        <v>67</v>
      </c>
      <c r="B22" s="154"/>
      <c r="C22" s="154"/>
      <c r="D22" s="154"/>
      <c r="E22" s="154"/>
    </row>
    <row r="24" spans="1:13" ht="15.75" thickBot="1">
      <c r="A24" s="8" t="s">
        <v>9</v>
      </c>
      <c r="B24" s="9" t="s">
        <v>17</v>
      </c>
      <c r="C24" s="9" t="s">
        <v>18</v>
      </c>
      <c r="D24" s="9" t="s">
        <v>19</v>
      </c>
      <c r="E24" s="9" t="s">
        <v>57</v>
      </c>
    </row>
    <row r="25" spans="1:13">
      <c r="A25" s="52"/>
      <c r="B25" s="77"/>
      <c r="C25" s="77"/>
      <c r="D25" s="77"/>
      <c r="E25" s="77"/>
    </row>
    <row r="26" spans="1:13">
      <c r="A26" s="10" t="s">
        <v>94</v>
      </c>
      <c r="B26" s="125">
        <v>94050</v>
      </c>
      <c r="C26" s="125">
        <v>702630</v>
      </c>
      <c r="D26" s="125">
        <v>2958117.5</v>
      </c>
      <c r="E26" s="125">
        <f>SUM(B26:D26)</f>
        <v>3754797.5</v>
      </c>
    </row>
    <row r="27" spans="1:13">
      <c r="A27" s="10" t="s">
        <v>105</v>
      </c>
      <c r="B27" s="125">
        <v>0</v>
      </c>
      <c r="C27" s="125">
        <v>0</v>
      </c>
      <c r="D27" s="125">
        <v>0</v>
      </c>
      <c r="E27" s="125">
        <f>SUM(B27:D27)</f>
        <v>0</v>
      </c>
    </row>
    <row r="28" spans="1:13">
      <c r="A28" s="18"/>
      <c r="B28" s="125"/>
      <c r="C28" s="126"/>
      <c r="D28" s="126"/>
      <c r="E28" s="126"/>
    </row>
    <row r="29" spans="1:13" ht="15.75" thickBot="1">
      <c r="A29" s="14" t="s">
        <v>57</v>
      </c>
      <c r="B29" s="127">
        <f t="shared" ref="B29:E29" si="1">SUM(B26:B28)</f>
        <v>94050</v>
      </c>
      <c r="C29" s="127">
        <f t="shared" si="1"/>
        <v>702630</v>
      </c>
      <c r="D29" s="127">
        <f t="shared" si="1"/>
        <v>2958117.5</v>
      </c>
      <c r="E29" s="127">
        <f t="shared" si="1"/>
        <v>3754797.5</v>
      </c>
    </row>
    <row r="30" spans="1:13" ht="15.75" thickTop="1">
      <c r="A30" s="78" t="s">
        <v>52</v>
      </c>
    </row>
    <row r="32" spans="1:13">
      <c r="A32" s="161" t="s">
        <v>34</v>
      </c>
      <c r="B32" s="161"/>
      <c r="C32" s="161"/>
      <c r="D32" s="161"/>
      <c r="E32" s="161"/>
      <c r="M32" s="21"/>
    </row>
    <row r="33" spans="1:13">
      <c r="A33" s="154" t="s">
        <v>30</v>
      </c>
      <c r="B33" s="154"/>
      <c r="C33" s="154"/>
      <c r="D33" s="154"/>
      <c r="E33" s="154"/>
      <c r="M33" s="21"/>
    </row>
    <row r="34" spans="1:13">
      <c r="A34" s="154" t="s">
        <v>67</v>
      </c>
      <c r="B34" s="154"/>
      <c r="C34" s="154"/>
      <c r="D34" s="154"/>
      <c r="E34" s="154"/>
    </row>
    <row r="36" spans="1:13" ht="15.75" thickBot="1">
      <c r="A36" s="8" t="s">
        <v>35</v>
      </c>
      <c r="B36" s="9" t="s">
        <v>17</v>
      </c>
      <c r="C36" s="9" t="s">
        <v>18</v>
      </c>
      <c r="D36" s="9" t="s">
        <v>19</v>
      </c>
      <c r="E36" s="9" t="s">
        <v>57</v>
      </c>
    </row>
    <row r="37" spans="1:13">
      <c r="A37" s="52"/>
      <c r="B37" s="138"/>
      <c r="C37" s="138"/>
      <c r="D37" s="138"/>
      <c r="E37" s="138"/>
    </row>
    <row r="38" spans="1:13">
      <c r="A38" s="7" t="s">
        <v>97</v>
      </c>
      <c r="B38" s="125">
        <v>94050</v>
      </c>
      <c r="C38" s="125">
        <v>200000</v>
      </c>
      <c r="D38" s="125">
        <v>1266667.5</v>
      </c>
      <c r="E38" s="124">
        <f>SUM(B38:D38)</f>
        <v>1560717.5</v>
      </c>
    </row>
    <row r="39" spans="1:13">
      <c r="A39" s="7" t="s">
        <v>98</v>
      </c>
      <c r="B39" s="125">
        <v>0</v>
      </c>
      <c r="C39" s="125">
        <v>0</v>
      </c>
      <c r="D39" s="125">
        <v>0</v>
      </c>
      <c r="E39" s="124">
        <f t="shared" ref="E39:E42" si="2">SUM(B39:D39)</f>
        <v>0</v>
      </c>
    </row>
    <row r="40" spans="1:13" ht="15.95" customHeight="1">
      <c r="A40" s="7" t="s">
        <v>99</v>
      </c>
      <c r="B40" s="125">
        <v>0</v>
      </c>
      <c r="C40" s="125">
        <v>0</v>
      </c>
      <c r="D40" s="125">
        <v>200000</v>
      </c>
      <c r="E40" s="124">
        <f t="shared" si="2"/>
        <v>200000</v>
      </c>
    </row>
    <row r="41" spans="1:13">
      <c r="A41" s="7" t="s">
        <v>100</v>
      </c>
      <c r="B41" s="125">
        <v>0</v>
      </c>
      <c r="C41" s="125">
        <v>102630</v>
      </c>
      <c r="D41" s="125">
        <v>1491450</v>
      </c>
      <c r="E41" s="124">
        <f t="shared" si="2"/>
        <v>1594080</v>
      </c>
    </row>
    <row r="42" spans="1:13">
      <c r="A42" s="7" t="s">
        <v>101</v>
      </c>
      <c r="B42" s="125">
        <v>0</v>
      </c>
      <c r="C42" s="125">
        <v>400000</v>
      </c>
      <c r="D42" s="125">
        <v>0</v>
      </c>
      <c r="E42" s="124">
        <f t="shared" si="2"/>
        <v>400000</v>
      </c>
    </row>
    <row r="43" spans="1:13">
      <c r="B43" s="125"/>
      <c r="C43" s="126"/>
      <c r="D43" s="126"/>
      <c r="E43" s="126"/>
    </row>
    <row r="44" spans="1:13" ht="15.75" thickBot="1">
      <c r="A44" s="14" t="s">
        <v>57</v>
      </c>
      <c r="B44" s="147">
        <f t="shared" ref="B44:D44" si="3">SUM(B38:B43)</f>
        <v>94050</v>
      </c>
      <c r="C44" s="147">
        <f t="shared" si="3"/>
        <v>702630</v>
      </c>
      <c r="D44" s="147">
        <f t="shared" si="3"/>
        <v>2958117.5</v>
      </c>
      <c r="E44" s="147">
        <f>SUM(E38:E43)</f>
        <v>3754797.5</v>
      </c>
    </row>
    <row r="45" spans="1:13" ht="15.75" thickTop="1">
      <c r="A45" s="78" t="s">
        <v>52</v>
      </c>
    </row>
    <row r="47" spans="1:13">
      <c r="A47" s="154" t="s">
        <v>41</v>
      </c>
      <c r="B47" s="154"/>
      <c r="C47" s="154"/>
      <c r="D47" s="154"/>
      <c r="E47" s="154"/>
    </row>
    <row r="48" spans="1:13">
      <c r="A48" s="154" t="s">
        <v>42</v>
      </c>
      <c r="B48" s="154"/>
      <c r="C48" s="154"/>
      <c r="D48" s="154"/>
      <c r="E48" s="154"/>
    </row>
    <row r="49" spans="1:6">
      <c r="A49" s="154" t="s">
        <v>67</v>
      </c>
      <c r="B49" s="154"/>
      <c r="C49" s="154"/>
      <c r="D49" s="154"/>
      <c r="E49" s="154"/>
    </row>
    <row r="51" spans="1:6" ht="15.75" thickBot="1">
      <c r="A51" s="8" t="s">
        <v>35</v>
      </c>
      <c r="B51" s="9" t="s">
        <v>17</v>
      </c>
      <c r="C51" s="9" t="s">
        <v>18</v>
      </c>
      <c r="D51" s="9" t="s">
        <v>19</v>
      </c>
      <c r="E51" s="9" t="s">
        <v>57</v>
      </c>
    </row>
    <row r="52" spans="1:6">
      <c r="A52" s="1" t="s">
        <v>59</v>
      </c>
      <c r="B52" s="125">
        <f>'Prevención 2T'!E57</f>
        <v>0</v>
      </c>
      <c r="C52" s="125">
        <f t="shared" ref="C52:D52" si="4">B57</f>
        <v>4317950</v>
      </c>
      <c r="D52" s="125">
        <f t="shared" si="4"/>
        <v>3615320</v>
      </c>
      <c r="E52" s="125">
        <f>B52</f>
        <v>0</v>
      </c>
    </row>
    <row r="53" spans="1:6">
      <c r="A53" s="1" t="s">
        <v>43</v>
      </c>
      <c r="B53" s="125">
        <v>4412000</v>
      </c>
      <c r="C53" s="125">
        <v>0</v>
      </c>
      <c r="D53" s="125">
        <v>0</v>
      </c>
      <c r="E53" s="69">
        <f>SUM(B53:D53)</f>
        <v>4412000</v>
      </c>
    </row>
    <row r="54" spans="1:6">
      <c r="A54" s="3" t="s">
        <v>44</v>
      </c>
      <c r="B54" s="137">
        <f t="shared" ref="B54:D54" si="5">+B52+B53</f>
        <v>4412000</v>
      </c>
      <c r="C54" s="137">
        <f t="shared" si="5"/>
        <v>4317950</v>
      </c>
      <c r="D54" s="137">
        <f t="shared" si="5"/>
        <v>3615320</v>
      </c>
      <c r="E54" s="137">
        <f>+E52+E53</f>
        <v>4412000</v>
      </c>
    </row>
    <row r="55" spans="1:6">
      <c r="A55" s="27" t="s">
        <v>45</v>
      </c>
      <c r="B55" s="125">
        <f>B44</f>
        <v>94050</v>
      </c>
      <c r="C55" s="125">
        <f t="shared" ref="C55:D55" si="6">C44</f>
        <v>702630</v>
      </c>
      <c r="D55" s="125">
        <f t="shared" si="6"/>
        <v>2958117.5</v>
      </c>
      <c r="E55" s="125">
        <f>SUM(B55:D55)</f>
        <v>3754797.5</v>
      </c>
    </row>
    <row r="56" spans="1:6" ht="16.5" customHeight="1">
      <c r="A56" s="27" t="s">
        <v>104</v>
      </c>
      <c r="B56" s="149">
        <v>0</v>
      </c>
      <c r="C56" s="149">
        <v>0</v>
      </c>
      <c r="D56" s="149">
        <v>0</v>
      </c>
      <c r="E56" s="125">
        <f>SUM(B56:D56)</f>
        <v>0</v>
      </c>
      <c r="F56" s="20"/>
    </row>
    <row r="57" spans="1:6">
      <c r="A57" s="3" t="s">
        <v>46</v>
      </c>
      <c r="B57" s="137">
        <f t="shared" ref="B57:D57" si="7">+B54-B55-B56</f>
        <v>4317950</v>
      </c>
      <c r="C57" s="137">
        <f t="shared" si="7"/>
        <v>3615320</v>
      </c>
      <c r="D57" s="137">
        <f t="shared" si="7"/>
        <v>657202.5</v>
      </c>
      <c r="E57" s="137">
        <f>+E54-E55-E56</f>
        <v>657202.5</v>
      </c>
    </row>
    <row r="58" spans="1:6" ht="15.75" thickBot="1">
      <c r="A58" s="28"/>
      <c r="B58" s="28"/>
      <c r="C58" s="28"/>
      <c r="D58" s="28"/>
      <c r="E58" s="28"/>
    </row>
    <row r="59" spans="1:6" ht="15.75" thickTop="1">
      <c r="A59" s="78" t="s">
        <v>47</v>
      </c>
    </row>
    <row r="60" spans="1:6">
      <c r="A60" s="1"/>
      <c r="D60" s="20"/>
    </row>
    <row r="61" spans="1:6">
      <c r="D61" s="20"/>
    </row>
    <row r="63" spans="1:6">
      <c r="A63" s="7" t="s">
        <v>117</v>
      </c>
      <c r="B63" s="20"/>
      <c r="C63" s="20"/>
    </row>
    <row r="71" spans="1:12">
      <c r="A71" s="1"/>
      <c r="B71" s="20"/>
      <c r="C71" s="20"/>
    </row>
    <row r="78" spans="1:12">
      <c r="A78" s="1"/>
      <c r="E78" s="50"/>
      <c r="F78" s="50"/>
      <c r="G78" s="50"/>
      <c r="H78" s="50"/>
      <c r="I78" s="50"/>
      <c r="J78" s="50"/>
      <c r="K78" s="50"/>
      <c r="L78" s="50"/>
    </row>
    <row r="79" spans="1:12">
      <c r="A79" s="1"/>
      <c r="E79" s="50"/>
      <c r="F79" s="50"/>
      <c r="G79" s="50"/>
      <c r="H79" s="50"/>
      <c r="I79" s="50"/>
      <c r="J79" s="50"/>
      <c r="K79" s="50"/>
      <c r="L79" s="50"/>
    </row>
    <row r="80" spans="1:12">
      <c r="A80" s="1"/>
      <c r="E80" s="50"/>
      <c r="F80" s="50"/>
      <c r="G80" s="50"/>
      <c r="H80" s="50"/>
      <c r="I80" s="50"/>
      <c r="J80" s="50"/>
      <c r="K80" s="50"/>
      <c r="L80" s="50"/>
    </row>
    <row r="81" spans="1:12">
      <c r="A81" s="1"/>
      <c r="E81" s="50"/>
      <c r="F81" s="50"/>
      <c r="G81" s="50"/>
      <c r="H81" s="50"/>
      <c r="I81" s="50"/>
      <c r="J81" s="50"/>
      <c r="K81" s="50"/>
      <c r="L81" s="50"/>
    </row>
    <row r="82" spans="1:12">
      <c r="A82" s="1"/>
      <c r="E82" s="50"/>
      <c r="F82" s="50"/>
      <c r="G82" s="50"/>
      <c r="H82" s="50"/>
      <c r="I82" s="50"/>
      <c r="J82" s="50"/>
      <c r="K82" s="50"/>
      <c r="L82" s="50"/>
    </row>
    <row r="83" spans="1:12">
      <c r="A83" s="1"/>
      <c r="E83" s="50"/>
      <c r="F83" s="50"/>
      <c r="G83" s="50"/>
      <c r="H83" s="50"/>
      <c r="I83" s="50"/>
      <c r="J83" s="50"/>
      <c r="K83" s="50"/>
      <c r="L83" s="50"/>
    </row>
    <row r="84" spans="1:12">
      <c r="A84" s="1"/>
      <c r="E84" s="50"/>
      <c r="F84" s="50"/>
      <c r="G84" s="50"/>
      <c r="H84" s="50"/>
      <c r="I84" s="50"/>
      <c r="J84" s="50"/>
      <c r="K84" s="50"/>
      <c r="L84" s="50"/>
    </row>
    <row r="85" spans="1:12">
      <c r="A85" s="1"/>
      <c r="E85" s="50"/>
      <c r="F85" s="50"/>
      <c r="G85" s="50"/>
      <c r="H85" s="50"/>
      <c r="I85" s="50"/>
      <c r="J85" s="50"/>
      <c r="K85" s="50"/>
      <c r="L85" s="50"/>
    </row>
    <row r="86" spans="1:12">
      <c r="A86" s="1"/>
      <c r="E86" s="50"/>
      <c r="F86" s="50"/>
      <c r="G86" s="50"/>
      <c r="H86" s="50"/>
      <c r="I86" s="50"/>
      <c r="J86" s="50"/>
      <c r="K86" s="50"/>
      <c r="L86" s="50"/>
    </row>
    <row r="87" spans="1:12">
      <c r="A87" s="1"/>
      <c r="E87" s="50"/>
      <c r="F87" s="50"/>
      <c r="G87" s="50"/>
      <c r="H87" s="50"/>
      <c r="I87" s="50"/>
      <c r="J87" s="50"/>
      <c r="K87" s="50"/>
      <c r="L87" s="50"/>
    </row>
    <row r="88" spans="1:12">
      <c r="A88" s="1"/>
      <c r="E88" s="50"/>
      <c r="F88" s="50"/>
      <c r="G88" s="50"/>
      <c r="H88" s="50"/>
      <c r="I88" s="50"/>
      <c r="J88" s="50"/>
      <c r="K88" s="50"/>
      <c r="L88" s="50"/>
    </row>
    <row r="89" spans="1:12">
      <c r="A89" s="1"/>
      <c r="E89" s="50"/>
      <c r="F89" s="50"/>
      <c r="G89" s="50"/>
      <c r="H89" s="50"/>
      <c r="I89" s="50"/>
      <c r="J89" s="50"/>
      <c r="K89" s="50"/>
      <c r="L89" s="50"/>
    </row>
    <row r="90" spans="1:12">
      <c r="A90" s="1"/>
      <c r="E90" s="50"/>
      <c r="F90" s="50"/>
      <c r="G90" s="50"/>
      <c r="H90" s="50"/>
      <c r="I90" s="50"/>
      <c r="J90" s="50"/>
      <c r="K90" s="50"/>
      <c r="L90" s="50"/>
    </row>
    <row r="91" spans="1:12">
      <c r="A91" s="1"/>
      <c r="E91" s="50"/>
      <c r="F91" s="50"/>
      <c r="G91" s="50"/>
      <c r="H91" s="50"/>
      <c r="I91" s="50"/>
      <c r="J91" s="50"/>
      <c r="K91" s="50"/>
      <c r="L91" s="50"/>
    </row>
    <row r="92" spans="1:12">
      <c r="A92" s="1"/>
      <c r="E92" s="50"/>
      <c r="F92" s="50"/>
      <c r="G92" s="50"/>
      <c r="H92" s="50"/>
      <c r="I92" s="50"/>
      <c r="J92" s="50"/>
      <c r="K92" s="50"/>
      <c r="L92" s="50"/>
    </row>
    <row r="93" spans="1:12">
      <c r="A93" s="1"/>
      <c r="E93" s="50"/>
      <c r="F93" s="50"/>
      <c r="G93" s="50"/>
      <c r="H93" s="50"/>
      <c r="I93" s="50"/>
      <c r="J93" s="50"/>
      <c r="K93" s="50"/>
      <c r="L93" s="50"/>
    </row>
    <row r="94" spans="1:12">
      <c r="A94" s="1"/>
      <c r="E94" s="50"/>
      <c r="F94" s="50"/>
      <c r="G94" s="50"/>
      <c r="H94" s="50"/>
      <c r="I94" s="50"/>
      <c r="J94" s="50"/>
      <c r="K94" s="50"/>
      <c r="L94" s="50"/>
    </row>
    <row r="95" spans="1:12">
      <c r="A95" s="1"/>
      <c r="E95" s="50"/>
      <c r="F95" s="50"/>
      <c r="G95" s="50"/>
      <c r="H95" s="50"/>
      <c r="I95" s="50"/>
      <c r="J95" s="50"/>
      <c r="K95" s="50"/>
      <c r="L95" s="50"/>
    </row>
    <row r="96" spans="1:12">
      <c r="A96" s="1"/>
      <c r="E96" s="50"/>
      <c r="F96" s="50"/>
      <c r="G96" s="50"/>
      <c r="H96" s="50"/>
      <c r="I96" s="50"/>
      <c r="J96" s="50"/>
      <c r="K96" s="50"/>
      <c r="L96" s="50"/>
    </row>
    <row r="97" spans="1:12">
      <c r="A97" s="1"/>
      <c r="E97" s="50"/>
      <c r="F97" s="50"/>
      <c r="G97" s="50"/>
      <c r="H97" s="50"/>
      <c r="I97" s="50"/>
      <c r="J97" s="50"/>
      <c r="K97" s="50"/>
      <c r="L97" s="50"/>
    </row>
    <row r="98" spans="1:12">
      <c r="A98" s="1"/>
      <c r="E98" s="50"/>
      <c r="F98" s="50"/>
      <c r="G98" s="50"/>
      <c r="H98" s="50"/>
      <c r="I98" s="50"/>
      <c r="J98" s="50"/>
      <c r="K98" s="50"/>
      <c r="L98" s="50"/>
    </row>
    <row r="99" spans="1:12">
      <c r="A99" s="1"/>
      <c r="E99" s="50"/>
      <c r="F99" s="50"/>
      <c r="G99" s="50"/>
      <c r="H99" s="50"/>
      <c r="I99" s="50"/>
      <c r="J99" s="50"/>
      <c r="K99" s="50"/>
      <c r="L99" s="50"/>
    </row>
    <row r="100" spans="1:12">
      <c r="A100" s="1"/>
      <c r="E100" s="50"/>
      <c r="F100" s="50"/>
      <c r="G100" s="50"/>
      <c r="H100" s="50"/>
      <c r="I100" s="50"/>
      <c r="J100" s="50"/>
      <c r="K100" s="50"/>
      <c r="L100" s="50"/>
    </row>
    <row r="101" spans="1:12">
      <c r="A101" s="1"/>
      <c r="E101" s="50"/>
      <c r="F101" s="50"/>
      <c r="G101" s="50"/>
      <c r="H101" s="50"/>
      <c r="I101" s="50"/>
      <c r="J101" s="50"/>
      <c r="K101" s="50"/>
      <c r="L101" s="50"/>
    </row>
    <row r="102" spans="1:12">
      <c r="A102" s="1"/>
      <c r="E102" s="50"/>
      <c r="F102" s="50"/>
      <c r="G102" s="50"/>
      <c r="H102" s="50"/>
      <c r="I102" s="50"/>
      <c r="J102" s="50"/>
      <c r="K102" s="50"/>
      <c r="L102" s="50"/>
    </row>
    <row r="103" spans="1:12">
      <c r="A103" s="1"/>
      <c r="E103" s="50"/>
      <c r="F103" s="50"/>
      <c r="G103" s="50"/>
      <c r="H103" s="50"/>
      <c r="I103" s="50"/>
      <c r="J103" s="50"/>
      <c r="K103" s="50"/>
      <c r="L103" s="50"/>
    </row>
    <row r="104" spans="1:12">
      <c r="A104" s="1"/>
      <c r="E104" s="50"/>
      <c r="F104" s="50"/>
      <c r="G104" s="50"/>
      <c r="H104" s="50"/>
      <c r="I104" s="50"/>
      <c r="J104" s="50"/>
      <c r="K104" s="50"/>
      <c r="L104" s="50"/>
    </row>
    <row r="105" spans="1:12">
      <c r="A105" s="1"/>
      <c r="E105" s="50"/>
      <c r="F105" s="50"/>
      <c r="G105" s="50"/>
      <c r="H105" s="50"/>
      <c r="I105" s="50"/>
      <c r="J105" s="50"/>
      <c r="K105" s="50"/>
      <c r="L105" s="50"/>
    </row>
    <row r="106" spans="1:12">
      <c r="A106" s="1"/>
      <c r="E106" s="50"/>
      <c r="F106" s="50"/>
      <c r="G106" s="50"/>
      <c r="H106" s="50"/>
      <c r="I106" s="50"/>
      <c r="J106" s="50"/>
      <c r="K106" s="50"/>
      <c r="L106" s="50"/>
    </row>
    <row r="107" spans="1:12">
      <c r="A107" s="1"/>
      <c r="E107" s="50"/>
      <c r="F107" s="50"/>
      <c r="G107" s="50"/>
      <c r="H107" s="50"/>
      <c r="I107" s="50"/>
      <c r="J107" s="50"/>
      <c r="K107" s="50"/>
      <c r="L107" s="50"/>
    </row>
    <row r="108" spans="1:12">
      <c r="A108" s="1"/>
      <c r="E108" s="50"/>
      <c r="F108" s="50"/>
      <c r="G108" s="50"/>
      <c r="H108" s="50"/>
      <c r="I108" s="50"/>
      <c r="J108" s="50"/>
      <c r="K108" s="50"/>
      <c r="L108" s="50"/>
    </row>
    <row r="109" spans="1:12">
      <c r="A109" s="1"/>
      <c r="E109" s="50"/>
      <c r="F109" s="50"/>
      <c r="G109" s="50"/>
      <c r="H109" s="50"/>
      <c r="I109" s="50"/>
      <c r="J109" s="50"/>
      <c r="K109" s="50"/>
      <c r="L109" s="50"/>
    </row>
    <row r="110" spans="1:12">
      <c r="A110" s="1"/>
      <c r="E110" s="50"/>
      <c r="F110" s="50"/>
      <c r="G110" s="50"/>
      <c r="H110" s="50"/>
      <c r="I110" s="50"/>
      <c r="J110" s="50"/>
      <c r="K110" s="50"/>
      <c r="L110" s="50"/>
    </row>
    <row r="111" spans="1:12">
      <c r="A111" s="1"/>
      <c r="E111" s="50"/>
      <c r="F111" s="50"/>
      <c r="G111" s="50"/>
      <c r="H111" s="50"/>
      <c r="I111" s="50"/>
      <c r="J111" s="50"/>
      <c r="K111" s="50"/>
      <c r="L111" s="50"/>
    </row>
    <row r="112" spans="1:12">
      <c r="A112" s="1"/>
      <c r="E112" s="50"/>
      <c r="F112" s="50"/>
      <c r="G112" s="50"/>
      <c r="H112" s="50"/>
      <c r="I112" s="50"/>
      <c r="J112" s="50"/>
      <c r="K112" s="50"/>
      <c r="L112" s="50"/>
    </row>
    <row r="113" spans="1:12">
      <c r="A113" s="1"/>
      <c r="E113" s="50"/>
      <c r="F113" s="50"/>
      <c r="G113" s="50"/>
      <c r="H113" s="50"/>
      <c r="I113" s="50"/>
      <c r="J113" s="50"/>
      <c r="K113" s="50"/>
      <c r="L113" s="50"/>
    </row>
    <row r="114" spans="1:12">
      <c r="A114" s="1"/>
      <c r="E114" s="50"/>
      <c r="F114" s="50"/>
      <c r="G114" s="50"/>
      <c r="H114" s="50"/>
      <c r="I114" s="50"/>
      <c r="J114" s="50"/>
      <c r="K114" s="50"/>
      <c r="L114" s="50"/>
    </row>
    <row r="115" spans="1:12">
      <c r="A115" s="1"/>
      <c r="E115" s="50"/>
      <c r="F115" s="50"/>
      <c r="G115" s="50"/>
      <c r="H115" s="50"/>
      <c r="I115" s="50"/>
      <c r="J115" s="50"/>
      <c r="K115" s="50"/>
      <c r="L115" s="50"/>
    </row>
    <row r="116" spans="1:12">
      <c r="A116" s="1"/>
      <c r="E116" s="50"/>
      <c r="F116" s="50"/>
      <c r="G116" s="50"/>
      <c r="H116" s="50"/>
      <c r="I116" s="50"/>
      <c r="J116" s="50"/>
      <c r="K116" s="50"/>
      <c r="L116" s="50"/>
    </row>
    <row r="117" spans="1:12">
      <c r="A117" s="1"/>
      <c r="E117" s="50"/>
      <c r="F117" s="50"/>
      <c r="G117" s="50"/>
      <c r="H117" s="50"/>
      <c r="I117" s="50"/>
      <c r="J117" s="50"/>
      <c r="K117" s="50"/>
      <c r="L117" s="50"/>
    </row>
    <row r="118" spans="1:12">
      <c r="A118" s="1"/>
      <c r="E118" s="50"/>
      <c r="F118" s="50"/>
      <c r="G118" s="50"/>
      <c r="H118" s="50"/>
      <c r="I118" s="50"/>
      <c r="J118" s="50"/>
      <c r="K118" s="50"/>
      <c r="L118" s="50"/>
    </row>
    <row r="119" spans="1:12">
      <c r="A119" s="1"/>
      <c r="E119" s="50"/>
      <c r="F119" s="50"/>
      <c r="G119" s="50"/>
      <c r="H119" s="50"/>
      <c r="I119" s="50"/>
      <c r="J119" s="50"/>
      <c r="K119" s="50"/>
      <c r="L119" s="50"/>
    </row>
  </sheetData>
  <mergeCells count="12">
    <mergeCell ref="A49:E49"/>
    <mergeCell ref="A33:E33"/>
    <mergeCell ref="A47:E47"/>
    <mergeCell ref="A48:E48"/>
    <mergeCell ref="A1:E1"/>
    <mergeCell ref="A20:E20"/>
    <mergeCell ref="A21:E21"/>
    <mergeCell ref="A32:E32"/>
    <mergeCell ref="A7:F7"/>
    <mergeCell ref="A8:F8"/>
    <mergeCell ref="A22:E22"/>
    <mergeCell ref="A34:E34"/>
  </mergeCells>
  <pageMargins left="0.70866141732283472" right="0.70866141732283472" top="0.74803149606299213" bottom="0.74803149606299213" header="0.31496062992125984" footer="0.31496062992125984"/>
  <pageSetup scale="64" firstPageNumber="26" orientation="portrait" useFirstPageNumber="1" r:id="rId1"/>
  <headerFooter>
    <oddFooter>&amp;R&amp;"-,Negrita"&amp;12&amp;P</oddFooter>
  </headerFooter>
  <ignoredErrors>
    <ignoredError sqref="E5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9"/>
  <sheetViews>
    <sheetView topLeftCell="A43" workbookViewId="0">
      <selection activeCell="E55" sqref="E55"/>
    </sheetView>
  </sheetViews>
  <sheetFormatPr defaultColWidth="12.85546875" defaultRowHeight="15"/>
  <cols>
    <col min="1" max="1" width="42.5703125" style="7" customWidth="1"/>
    <col min="2" max="2" width="13.28515625" style="1" bestFit="1" customWidth="1"/>
    <col min="3" max="3" width="14.140625" style="1" customWidth="1"/>
    <col min="4" max="4" width="13.85546875" style="1" customWidth="1"/>
    <col min="5" max="5" width="13.140625" style="1" bestFit="1" customWidth="1"/>
    <col min="6" max="16384" width="12.85546875" style="1"/>
  </cols>
  <sheetData>
    <row r="1" spans="1:7">
      <c r="A1" s="154" t="s">
        <v>0</v>
      </c>
      <c r="B1" s="154"/>
      <c r="C1" s="154"/>
      <c r="D1" s="154"/>
      <c r="E1" s="154"/>
      <c r="F1" s="51"/>
      <c r="G1" s="51"/>
    </row>
    <row r="2" spans="1:7">
      <c r="A2" s="2" t="s">
        <v>1</v>
      </c>
      <c r="B2" s="3" t="s">
        <v>119</v>
      </c>
      <c r="D2" s="6"/>
      <c r="E2" s="6"/>
    </row>
    <row r="3" spans="1:7">
      <c r="A3" s="2" t="s">
        <v>2</v>
      </c>
      <c r="B3" s="4" t="s">
        <v>3</v>
      </c>
      <c r="C3" s="48"/>
      <c r="D3" s="48"/>
      <c r="E3" s="6"/>
    </row>
    <row r="4" spans="1:7">
      <c r="A4" s="2" t="s">
        <v>4</v>
      </c>
      <c r="B4" s="3" t="s">
        <v>5</v>
      </c>
      <c r="C4" s="48"/>
      <c r="D4" s="48"/>
      <c r="E4" s="6"/>
    </row>
    <row r="5" spans="1:7">
      <c r="A5" s="2" t="s">
        <v>6</v>
      </c>
      <c r="B5" s="5" t="s">
        <v>78</v>
      </c>
    </row>
    <row r="6" spans="1:7">
      <c r="A6" s="2"/>
      <c r="B6" s="5"/>
    </row>
    <row r="7" spans="1:7">
      <c r="A7" s="154" t="s">
        <v>7</v>
      </c>
      <c r="B7" s="154"/>
      <c r="C7" s="154"/>
      <c r="D7" s="154"/>
      <c r="E7" s="154"/>
      <c r="F7" s="154"/>
    </row>
    <row r="8" spans="1:7">
      <c r="A8" s="154" t="s">
        <v>8</v>
      </c>
      <c r="B8" s="154"/>
      <c r="C8" s="154"/>
      <c r="D8" s="154"/>
      <c r="E8" s="154"/>
      <c r="F8" s="154"/>
    </row>
    <row r="10" spans="1:7" ht="15.75" thickBot="1">
      <c r="A10" s="8" t="s">
        <v>9</v>
      </c>
      <c r="B10" s="9" t="s">
        <v>10</v>
      </c>
      <c r="C10" s="9" t="s">
        <v>20</v>
      </c>
      <c r="D10" s="9" t="s">
        <v>48</v>
      </c>
      <c r="E10" s="9" t="s">
        <v>22</v>
      </c>
      <c r="F10" s="9" t="s">
        <v>58</v>
      </c>
    </row>
    <row r="11" spans="1:7">
      <c r="A11" s="52"/>
      <c r="B11" s="77"/>
      <c r="C11" s="77"/>
      <c r="D11" s="77"/>
      <c r="E11" s="77"/>
      <c r="F11" s="77"/>
    </row>
    <row r="12" spans="1:7">
      <c r="A12" s="10" t="s">
        <v>94</v>
      </c>
      <c r="B12" s="12" t="s">
        <v>25</v>
      </c>
      <c r="C12" s="126">
        <v>0</v>
      </c>
      <c r="D12" s="126">
        <v>425</v>
      </c>
      <c r="E12" s="126">
        <v>0</v>
      </c>
      <c r="F12" s="125">
        <f>SUM(C12:E12)</f>
        <v>425</v>
      </c>
    </row>
    <row r="13" spans="1:7">
      <c r="A13" s="10" t="s">
        <v>105</v>
      </c>
      <c r="B13" s="12" t="s">
        <v>25</v>
      </c>
      <c r="C13" s="126">
        <v>4084</v>
      </c>
      <c r="D13" s="126">
        <v>1262</v>
      </c>
      <c r="E13" s="126">
        <v>0</v>
      </c>
      <c r="F13" s="125">
        <f>SUM(C13:E13)</f>
        <v>5346</v>
      </c>
    </row>
    <row r="14" spans="1:7">
      <c r="A14" s="13"/>
      <c r="C14" s="126"/>
      <c r="D14" s="126"/>
      <c r="E14" s="126"/>
      <c r="F14" s="126"/>
    </row>
    <row r="15" spans="1:7" ht="15.75" thickBot="1">
      <c r="A15" s="14" t="s">
        <v>58</v>
      </c>
      <c r="B15" s="15"/>
      <c r="C15" s="127">
        <f t="shared" ref="C15:E15" si="0">SUM(C12:C14)</f>
        <v>4084</v>
      </c>
      <c r="D15" s="127">
        <f t="shared" si="0"/>
        <v>1687</v>
      </c>
      <c r="E15" s="127">
        <f t="shared" si="0"/>
        <v>0</v>
      </c>
      <c r="F15" s="127">
        <f>SUM(F12:F14)</f>
        <v>5771</v>
      </c>
    </row>
    <row r="16" spans="1:7" ht="15.75" thickTop="1">
      <c r="A16" s="78" t="s">
        <v>51</v>
      </c>
    </row>
    <row r="17" spans="1:13">
      <c r="A17" s="78" t="s">
        <v>95</v>
      </c>
    </row>
    <row r="18" spans="1:13">
      <c r="A18" s="78" t="s">
        <v>96</v>
      </c>
    </row>
    <row r="20" spans="1:13">
      <c r="A20" s="160" t="s">
        <v>29</v>
      </c>
      <c r="B20" s="160"/>
      <c r="C20" s="160"/>
      <c r="D20" s="160"/>
      <c r="E20" s="160"/>
      <c r="J20" s="20"/>
    </row>
    <row r="21" spans="1:13">
      <c r="A21" s="154" t="s">
        <v>30</v>
      </c>
      <c r="B21" s="154"/>
      <c r="C21" s="154"/>
      <c r="D21" s="154"/>
      <c r="E21" s="154"/>
    </row>
    <row r="22" spans="1:13">
      <c r="A22" s="154" t="s">
        <v>67</v>
      </c>
      <c r="B22" s="154"/>
      <c r="C22" s="154"/>
      <c r="D22" s="154"/>
      <c r="E22" s="154"/>
    </row>
    <row r="24" spans="1:13" ht="15.75" thickBot="1">
      <c r="A24" s="8" t="s">
        <v>9</v>
      </c>
      <c r="B24" s="9" t="s">
        <v>20</v>
      </c>
      <c r="C24" s="9" t="s">
        <v>48</v>
      </c>
      <c r="D24" s="9" t="s">
        <v>22</v>
      </c>
      <c r="E24" s="9" t="s">
        <v>58</v>
      </c>
    </row>
    <row r="25" spans="1:13">
      <c r="A25" s="52"/>
      <c r="B25" s="77"/>
      <c r="C25" s="77"/>
      <c r="D25" s="77"/>
      <c r="E25" s="77"/>
    </row>
    <row r="26" spans="1:13">
      <c r="A26" s="10" t="s">
        <v>94</v>
      </c>
      <c r="B26" s="119">
        <f>200000+2222000</f>
        <v>2422000</v>
      </c>
      <c r="C26" s="119">
        <v>0</v>
      </c>
      <c r="D26" s="119">
        <f>499625+869990</f>
        <v>1369615</v>
      </c>
      <c r="E26" s="119">
        <f>SUM(B26:D26)</f>
        <v>3791615</v>
      </c>
    </row>
    <row r="27" spans="1:13">
      <c r="A27" s="10" t="s">
        <v>105</v>
      </c>
      <c r="B27" s="119"/>
      <c r="C27" s="119">
        <v>3503000</v>
      </c>
      <c r="D27" s="119"/>
      <c r="E27" s="119">
        <f>SUM(B27:D27)</f>
        <v>3503000</v>
      </c>
    </row>
    <row r="28" spans="1:13">
      <c r="A28" s="18"/>
      <c r="B28" s="115"/>
      <c r="C28" s="115"/>
      <c r="D28" s="115"/>
      <c r="E28" s="115"/>
    </row>
    <row r="29" spans="1:13" ht="15.75" thickBot="1">
      <c r="A29" s="14" t="s">
        <v>58</v>
      </c>
      <c r="B29" s="120">
        <f t="shared" ref="B29:E29" si="1">SUM(B26:B28)</f>
        <v>2422000</v>
      </c>
      <c r="C29" s="120">
        <f t="shared" si="1"/>
        <v>3503000</v>
      </c>
      <c r="D29" s="120">
        <f t="shared" si="1"/>
        <v>1369615</v>
      </c>
      <c r="E29" s="120">
        <f t="shared" si="1"/>
        <v>7294615</v>
      </c>
    </row>
    <row r="30" spans="1:13" ht="15.75" thickTop="1">
      <c r="A30" s="78" t="s">
        <v>52</v>
      </c>
    </row>
    <row r="32" spans="1:13">
      <c r="A32" s="161" t="s">
        <v>34</v>
      </c>
      <c r="B32" s="161"/>
      <c r="C32" s="161"/>
      <c r="D32" s="161"/>
      <c r="E32" s="161"/>
      <c r="M32" s="21"/>
    </row>
    <row r="33" spans="1:13">
      <c r="A33" s="154" t="s">
        <v>30</v>
      </c>
      <c r="B33" s="154"/>
      <c r="C33" s="154"/>
      <c r="D33" s="154"/>
      <c r="E33" s="154"/>
      <c r="M33" s="21"/>
    </row>
    <row r="34" spans="1:13">
      <c r="A34" s="154" t="s">
        <v>67</v>
      </c>
      <c r="B34" s="154"/>
      <c r="C34" s="154"/>
      <c r="D34" s="154"/>
      <c r="E34" s="154"/>
    </row>
    <row r="36" spans="1:13" ht="15.75" thickBot="1">
      <c r="A36" s="8" t="s">
        <v>35</v>
      </c>
      <c r="B36" s="9" t="s">
        <v>20</v>
      </c>
      <c r="C36" s="9" t="s">
        <v>21</v>
      </c>
      <c r="D36" s="9" t="s">
        <v>22</v>
      </c>
      <c r="E36" s="9" t="s">
        <v>58</v>
      </c>
    </row>
    <row r="37" spans="1:13">
      <c r="A37" s="52"/>
      <c r="B37" s="77"/>
      <c r="C37" s="77"/>
      <c r="D37" s="77"/>
      <c r="E37" s="77"/>
    </row>
    <row r="38" spans="1:13">
      <c r="A38" s="7" t="s">
        <v>97</v>
      </c>
      <c r="B38" s="1">
        <v>2232000</v>
      </c>
      <c r="C38" s="1">
        <v>0</v>
      </c>
      <c r="D38" s="1">
        <v>1369615</v>
      </c>
      <c r="E38" s="119">
        <f>SUM(B38:D38)</f>
        <v>3601615</v>
      </c>
    </row>
    <row r="39" spans="1:13">
      <c r="A39" s="7" t="s">
        <v>98</v>
      </c>
      <c r="B39" s="1">
        <v>0</v>
      </c>
      <c r="C39" s="1">
        <v>3503000</v>
      </c>
      <c r="E39" s="119">
        <f t="shared" ref="E39:E42" si="2">SUM(B39:D39)</f>
        <v>3503000</v>
      </c>
    </row>
    <row r="40" spans="1:13" ht="15.95" customHeight="1">
      <c r="A40" s="7" t="s">
        <v>99</v>
      </c>
      <c r="B40" s="1">
        <v>190000</v>
      </c>
      <c r="C40" s="1">
        <v>0</v>
      </c>
      <c r="D40" s="1">
        <v>0</v>
      </c>
      <c r="E40" s="119">
        <f t="shared" si="2"/>
        <v>190000</v>
      </c>
    </row>
    <row r="41" spans="1:13">
      <c r="A41" s="7" t="s">
        <v>100</v>
      </c>
      <c r="B41" s="1">
        <v>0</v>
      </c>
      <c r="C41" s="1">
        <v>0</v>
      </c>
      <c r="D41" s="1">
        <v>0</v>
      </c>
      <c r="E41" s="119">
        <f t="shared" si="2"/>
        <v>0</v>
      </c>
    </row>
    <row r="42" spans="1:13">
      <c r="A42" s="7" t="s">
        <v>101</v>
      </c>
      <c r="B42" s="1">
        <v>0</v>
      </c>
      <c r="C42" s="1">
        <v>0</v>
      </c>
      <c r="D42" s="1">
        <v>0</v>
      </c>
      <c r="E42" s="119">
        <f t="shared" si="2"/>
        <v>0</v>
      </c>
    </row>
    <row r="43" spans="1:13">
      <c r="B43" s="115"/>
      <c r="C43" s="115"/>
      <c r="D43" s="115"/>
      <c r="E43" s="115"/>
    </row>
    <row r="44" spans="1:13" ht="15.75" thickBot="1">
      <c r="A44" s="14" t="s">
        <v>58</v>
      </c>
      <c r="B44" s="121">
        <f t="shared" ref="B44:D44" si="3">SUM(B38:B43)</f>
        <v>2422000</v>
      </c>
      <c r="C44" s="121">
        <f t="shared" si="3"/>
        <v>3503000</v>
      </c>
      <c r="D44" s="121">
        <f t="shared" si="3"/>
        <v>1369615</v>
      </c>
      <c r="E44" s="121">
        <f>SUM(E38:E43)</f>
        <v>7294615</v>
      </c>
    </row>
    <row r="45" spans="1:13" ht="15.75" thickTop="1">
      <c r="A45" s="78" t="s">
        <v>52</v>
      </c>
    </row>
    <row r="47" spans="1:13">
      <c r="A47" s="154" t="s">
        <v>41</v>
      </c>
      <c r="B47" s="154"/>
      <c r="C47" s="154"/>
      <c r="D47" s="154"/>
      <c r="E47" s="154"/>
    </row>
    <row r="48" spans="1:13">
      <c r="A48" s="154" t="s">
        <v>42</v>
      </c>
      <c r="B48" s="154"/>
      <c r="C48" s="154"/>
      <c r="D48" s="154"/>
      <c r="E48" s="154"/>
    </row>
    <row r="49" spans="1:6">
      <c r="A49" s="154" t="s">
        <v>67</v>
      </c>
      <c r="B49" s="154"/>
      <c r="C49" s="154"/>
      <c r="D49" s="154"/>
      <c r="E49" s="154"/>
    </row>
    <row r="51" spans="1:6" ht="15.75" thickBot="1">
      <c r="A51" s="8" t="s">
        <v>35</v>
      </c>
      <c r="B51" s="9" t="s">
        <v>20</v>
      </c>
      <c r="C51" s="9" t="s">
        <v>21</v>
      </c>
      <c r="D51" s="9" t="s">
        <v>22</v>
      </c>
      <c r="E51" s="9" t="s">
        <v>58</v>
      </c>
    </row>
    <row r="52" spans="1:6">
      <c r="A52" s="1" t="s">
        <v>59</v>
      </c>
      <c r="B52" s="115">
        <f>'Prevención 3T'!E57</f>
        <v>657202.5</v>
      </c>
      <c r="C52" s="115">
        <f>B57</f>
        <v>-1764797.5</v>
      </c>
      <c r="D52" s="115">
        <f>C57</f>
        <v>-5267797.5</v>
      </c>
      <c r="E52" s="119">
        <f>B52</f>
        <v>657202.5</v>
      </c>
    </row>
    <row r="53" spans="1:6">
      <c r="A53" s="1" t="s">
        <v>43</v>
      </c>
      <c r="B53" s="115"/>
      <c r="C53" s="115"/>
      <c r="D53" s="115">
        <v>7588000</v>
      </c>
      <c r="E53" s="119">
        <f>SUM(B53:D53)</f>
        <v>7588000</v>
      </c>
    </row>
    <row r="54" spans="1:6">
      <c r="A54" s="3" t="s">
        <v>44</v>
      </c>
      <c r="B54" s="131">
        <f t="shared" ref="B54:D54" si="4">+B52+B53</f>
        <v>657202.5</v>
      </c>
      <c r="C54" s="131">
        <f t="shared" si="4"/>
        <v>-1764797.5</v>
      </c>
      <c r="D54" s="131">
        <f t="shared" si="4"/>
        <v>2320202.5</v>
      </c>
      <c r="E54" s="131">
        <f>+E52+E53</f>
        <v>8245202.5</v>
      </c>
    </row>
    <row r="55" spans="1:6">
      <c r="A55" s="27" t="s">
        <v>103</v>
      </c>
      <c r="B55" s="115">
        <f>B44</f>
        <v>2422000</v>
      </c>
      <c r="C55" s="115">
        <f t="shared" ref="C55:D55" si="5">C44</f>
        <v>3503000</v>
      </c>
      <c r="D55" s="115">
        <f t="shared" si="5"/>
        <v>1369615</v>
      </c>
      <c r="E55" s="119">
        <f>SUM(B55:D55)</f>
        <v>7294615</v>
      </c>
    </row>
    <row r="56" spans="1:6" ht="16.5" customHeight="1">
      <c r="A56" s="27" t="s">
        <v>104</v>
      </c>
      <c r="B56" s="122"/>
      <c r="C56" s="122"/>
      <c r="D56" s="122"/>
      <c r="E56" s="119">
        <f>SUM(B56:D56)</f>
        <v>0</v>
      </c>
      <c r="F56" s="20"/>
    </row>
    <row r="57" spans="1:6">
      <c r="A57" s="3" t="s">
        <v>46</v>
      </c>
      <c r="B57" s="131">
        <f t="shared" ref="B57:D57" si="6">+B54-B55-B56</f>
        <v>-1764797.5</v>
      </c>
      <c r="C57" s="131">
        <f>+C54-C55-C56</f>
        <v>-5267797.5</v>
      </c>
      <c r="D57" s="131">
        <f t="shared" si="6"/>
        <v>950587.5</v>
      </c>
      <c r="E57" s="131">
        <f>+E54-E55-E56</f>
        <v>950587.5</v>
      </c>
    </row>
    <row r="58" spans="1:6" ht="15.75" thickBot="1">
      <c r="A58" s="28"/>
      <c r="B58" s="28"/>
      <c r="C58" s="28"/>
      <c r="D58" s="28"/>
      <c r="E58" s="28"/>
    </row>
    <row r="59" spans="1:6" ht="15.75" thickTop="1">
      <c r="A59" s="78" t="s">
        <v>47</v>
      </c>
    </row>
    <row r="60" spans="1:6">
      <c r="A60" s="1"/>
      <c r="D60" s="20"/>
    </row>
    <row r="61" spans="1:6">
      <c r="D61" s="20"/>
    </row>
    <row r="62" spans="1:6">
      <c r="A62" s="7" t="s">
        <v>122</v>
      </c>
    </row>
    <row r="63" spans="1:6">
      <c r="B63" s="20"/>
      <c r="C63" s="20"/>
    </row>
    <row r="71" spans="1:12">
      <c r="A71" s="1"/>
      <c r="B71" s="20"/>
      <c r="C71" s="20"/>
    </row>
    <row r="78" spans="1:12">
      <c r="A78" s="1"/>
      <c r="E78" s="50"/>
      <c r="F78" s="50"/>
      <c r="G78" s="50"/>
      <c r="H78" s="50"/>
      <c r="I78" s="50"/>
      <c r="J78" s="50"/>
      <c r="K78" s="50"/>
      <c r="L78" s="50"/>
    </row>
    <row r="79" spans="1:12">
      <c r="A79" s="1"/>
      <c r="E79" s="50"/>
      <c r="F79" s="50"/>
      <c r="G79" s="50"/>
      <c r="H79" s="50"/>
      <c r="I79" s="50"/>
      <c r="J79" s="50"/>
      <c r="K79" s="50"/>
      <c r="L79" s="50"/>
    </row>
    <row r="80" spans="1:12">
      <c r="A80" s="1"/>
      <c r="E80" s="50"/>
      <c r="F80" s="50"/>
      <c r="G80" s="50"/>
      <c r="H80" s="50"/>
      <c r="I80" s="50"/>
      <c r="J80" s="50"/>
      <c r="K80" s="50"/>
      <c r="L80" s="50"/>
    </row>
    <row r="81" spans="1:12">
      <c r="A81" s="1"/>
      <c r="E81" s="50"/>
      <c r="F81" s="50"/>
      <c r="G81" s="50"/>
      <c r="H81" s="50"/>
      <c r="I81" s="50"/>
      <c r="J81" s="50"/>
      <c r="K81" s="50"/>
      <c r="L81" s="50"/>
    </row>
    <row r="82" spans="1:12">
      <c r="A82" s="1"/>
      <c r="E82" s="50"/>
      <c r="F82" s="50"/>
      <c r="G82" s="50"/>
      <c r="H82" s="50"/>
      <c r="I82" s="50"/>
      <c r="J82" s="50"/>
      <c r="K82" s="50"/>
      <c r="L82" s="50"/>
    </row>
    <row r="83" spans="1:12">
      <c r="A83" s="1"/>
      <c r="E83" s="50"/>
      <c r="F83" s="50"/>
      <c r="G83" s="50"/>
      <c r="H83" s="50"/>
      <c r="I83" s="50"/>
      <c r="J83" s="50"/>
      <c r="K83" s="50"/>
      <c r="L83" s="50"/>
    </row>
    <row r="84" spans="1:12">
      <c r="A84" s="1"/>
      <c r="E84" s="50"/>
      <c r="F84" s="50"/>
      <c r="G84" s="50"/>
      <c r="H84" s="50"/>
      <c r="I84" s="50"/>
      <c r="J84" s="50"/>
      <c r="K84" s="50"/>
      <c r="L84" s="50"/>
    </row>
    <row r="85" spans="1:12">
      <c r="A85" s="1"/>
      <c r="E85" s="50"/>
      <c r="F85" s="50"/>
      <c r="G85" s="50"/>
      <c r="H85" s="50"/>
      <c r="I85" s="50"/>
      <c r="J85" s="50"/>
      <c r="K85" s="50"/>
      <c r="L85" s="50"/>
    </row>
    <row r="86" spans="1:12">
      <c r="A86" s="1"/>
      <c r="E86" s="50"/>
      <c r="F86" s="50"/>
      <c r="G86" s="50"/>
      <c r="H86" s="50"/>
      <c r="I86" s="50"/>
      <c r="J86" s="50"/>
      <c r="K86" s="50"/>
      <c r="L86" s="50"/>
    </row>
    <row r="87" spans="1:12">
      <c r="A87" s="1"/>
      <c r="E87" s="50"/>
      <c r="F87" s="50"/>
      <c r="G87" s="50"/>
      <c r="H87" s="50"/>
      <c r="I87" s="50"/>
      <c r="J87" s="50"/>
      <c r="K87" s="50"/>
      <c r="L87" s="50"/>
    </row>
    <row r="88" spans="1:12">
      <c r="A88" s="1"/>
      <c r="E88" s="50"/>
      <c r="F88" s="50"/>
      <c r="G88" s="50"/>
      <c r="H88" s="50"/>
      <c r="I88" s="50"/>
      <c r="J88" s="50"/>
      <c r="K88" s="50"/>
      <c r="L88" s="50"/>
    </row>
    <row r="89" spans="1:12">
      <c r="A89" s="1"/>
      <c r="E89" s="50"/>
      <c r="F89" s="50"/>
      <c r="G89" s="50"/>
      <c r="H89" s="50"/>
      <c r="I89" s="50"/>
      <c r="J89" s="50"/>
      <c r="K89" s="50"/>
      <c r="L89" s="50"/>
    </row>
    <row r="90" spans="1:12">
      <c r="A90" s="1"/>
      <c r="E90" s="50"/>
      <c r="F90" s="50"/>
      <c r="G90" s="50"/>
      <c r="H90" s="50"/>
      <c r="I90" s="50"/>
      <c r="J90" s="50"/>
      <c r="K90" s="50"/>
      <c r="L90" s="50"/>
    </row>
    <row r="91" spans="1:12">
      <c r="A91" s="1"/>
      <c r="E91" s="50"/>
      <c r="F91" s="50"/>
      <c r="G91" s="50"/>
      <c r="H91" s="50"/>
      <c r="I91" s="50"/>
      <c r="J91" s="50"/>
      <c r="K91" s="50"/>
      <c r="L91" s="50"/>
    </row>
    <row r="92" spans="1:12">
      <c r="A92" s="1"/>
      <c r="E92" s="50"/>
      <c r="F92" s="50"/>
      <c r="G92" s="50"/>
      <c r="H92" s="50"/>
      <c r="I92" s="50"/>
      <c r="J92" s="50"/>
      <c r="K92" s="50"/>
      <c r="L92" s="50"/>
    </row>
    <row r="93" spans="1:12">
      <c r="A93" s="1"/>
      <c r="E93" s="50"/>
      <c r="F93" s="50"/>
      <c r="G93" s="50"/>
      <c r="H93" s="50"/>
      <c r="I93" s="50"/>
      <c r="J93" s="50"/>
      <c r="K93" s="50"/>
      <c r="L93" s="50"/>
    </row>
    <row r="94" spans="1:12">
      <c r="A94" s="1"/>
      <c r="E94" s="50"/>
      <c r="F94" s="50"/>
      <c r="G94" s="50"/>
      <c r="H94" s="50"/>
      <c r="I94" s="50"/>
      <c r="J94" s="50"/>
      <c r="K94" s="50"/>
      <c r="L94" s="50"/>
    </row>
    <row r="95" spans="1:12">
      <c r="A95" s="1"/>
      <c r="E95" s="50"/>
      <c r="F95" s="50"/>
      <c r="G95" s="50"/>
      <c r="H95" s="50"/>
      <c r="I95" s="50"/>
      <c r="J95" s="50"/>
      <c r="K95" s="50"/>
      <c r="L95" s="50"/>
    </row>
    <row r="96" spans="1:12">
      <c r="A96" s="1"/>
      <c r="E96" s="50"/>
      <c r="F96" s="50"/>
      <c r="G96" s="50"/>
      <c r="H96" s="50"/>
      <c r="I96" s="50"/>
      <c r="J96" s="50"/>
      <c r="K96" s="50"/>
      <c r="L96" s="50"/>
    </row>
    <row r="97" spans="1:12">
      <c r="A97" s="1"/>
      <c r="E97" s="50"/>
      <c r="F97" s="50"/>
      <c r="G97" s="50"/>
      <c r="H97" s="50"/>
      <c r="I97" s="50"/>
      <c r="J97" s="50"/>
      <c r="K97" s="50"/>
      <c r="L97" s="50"/>
    </row>
    <row r="98" spans="1:12">
      <c r="A98" s="1"/>
      <c r="E98" s="50"/>
      <c r="F98" s="50"/>
      <c r="G98" s="50"/>
      <c r="H98" s="50"/>
      <c r="I98" s="50"/>
      <c r="J98" s="50"/>
      <c r="K98" s="50"/>
      <c r="L98" s="50"/>
    </row>
    <row r="99" spans="1:12">
      <c r="A99" s="1"/>
      <c r="E99" s="50"/>
      <c r="F99" s="50"/>
      <c r="G99" s="50"/>
      <c r="H99" s="50"/>
      <c r="I99" s="50"/>
      <c r="J99" s="50"/>
      <c r="K99" s="50"/>
      <c r="L99" s="50"/>
    </row>
    <row r="100" spans="1:12">
      <c r="A100" s="1"/>
      <c r="E100" s="50"/>
      <c r="F100" s="50"/>
      <c r="G100" s="50"/>
      <c r="H100" s="50"/>
      <c r="I100" s="50"/>
      <c r="J100" s="50"/>
      <c r="K100" s="50"/>
      <c r="L100" s="50"/>
    </row>
    <row r="101" spans="1:12">
      <c r="A101" s="1"/>
      <c r="E101" s="50"/>
      <c r="F101" s="50"/>
      <c r="G101" s="50"/>
      <c r="H101" s="50"/>
      <c r="I101" s="50"/>
      <c r="J101" s="50"/>
      <c r="K101" s="50"/>
      <c r="L101" s="50"/>
    </row>
    <row r="102" spans="1:12">
      <c r="A102" s="1"/>
      <c r="E102" s="50"/>
      <c r="F102" s="50"/>
      <c r="G102" s="50"/>
      <c r="H102" s="50"/>
      <c r="I102" s="50"/>
      <c r="J102" s="50"/>
      <c r="K102" s="50"/>
      <c r="L102" s="50"/>
    </row>
    <row r="103" spans="1:12">
      <c r="A103" s="1"/>
      <c r="E103" s="50"/>
      <c r="F103" s="50"/>
      <c r="G103" s="50"/>
      <c r="H103" s="50"/>
      <c r="I103" s="50"/>
      <c r="J103" s="50"/>
      <c r="K103" s="50"/>
      <c r="L103" s="50"/>
    </row>
    <row r="104" spans="1:12">
      <c r="A104" s="1"/>
      <c r="E104" s="50"/>
      <c r="F104" s="50"/>
      <c r="G104" s="50"/>
      <c r="H104" s="50"/>
      <c r="I104" s="50"/>
      <c r="J104" s="50"/>
      <c r="K104" s="50"/>
      <c r="L104" s="50"/>
    </row>
    <row r="105" spans="1:12">
      <c r="A105" s="1"/>
      <c r="E105" s="50"/>
      <c r="F105" s="50"/>
      <c r="G105" s="50"/>
      <c r="H105" s="50"/>
      <c r="I105" s="50"/>
      <c r="J105" s="50"/>
      <c r="K105" s="50"/>
      <c r="L105" s="50"/>
    </row>
    <row r="106" spans="1:12">
      <c r="A106" s="1"/>
      <c r="E106" s="50"/>
      <c r="F106" s="50"/>
      <c r="G106" s="50"/>
      <c r="H106" s="50"/>
      <c r="I106" s="50"/>
      <c r="J106" s="50"/>
      <c r="K106" s="50"/>
      <c r="L106" s="50"/>
    </row>
    <row r="107" spans="1:12">
      <c r="A107" s="1"/>
      <c r="E107" s="50"/>
      <c r="F107" s="50"/>
      <c r="G107" s="50"/>
      <c r="H107" s="50"/>
      <c r="I107" s="50"/>
      <c r="J107" s="50"/>
      <c r="K107" s="50"/>
      <c r="L107" s="50"/>
    </row>
    <row r="108" spans="1:12">
      <c r="A108" s="1"/>
      <c r="E108" s="50"/>
      <c r="F108" s="50"/>
      <c r="G108" s="50"/>
      <c r="H108" s="50"/>
      <c r="I108" s="50"/>
      <c r="J108" s="50"/>
      <c r="K108" s="50"/>
      <c r="L108" s="50"/>
    </row>
    <row r="109" spans="1:12">
      <c r="A109" s="1"/>
      <c r="E109" s="50"/>
      <c r="F109" s="50"/>
      <c r="G109" s="50"/>
      <c r="H109" s="50"/>
      <c r="I109" s="50"/>
      <c r="J109" s="50"/>
      <c r="K109" s="50"/>
      <c r="L109" s="50"/>
    </row>
    <row r="110" spans="1:12">
      <c r="A110" s="1"/>
      <c r="E110" s="50"/>
      <c r="F110" s="50"/>
      <c r="G110" s="50"/>
      <c r="H110" s="50"/>
      <c r="I110" s="50"/>
      <c r="J110" s="50"/>
      <c r="K110" s="50"/>
      <c r="L110" s="50"/>
    </row>
    <row r="111" spans="1:12">
      <c r="A111" s="1"/>
      <c r="E111" s="50"/>
      <c r="F111" s="50"/>
      <c r="G111" s="50"/>
      <c r="H111" s="50"/>
      <c r="I111" s="50"/>
      <c r="J111" s="50"/>
      <c r="K111" s="50"/>
      <c r="L111" s="50"/>
    </row>
    <row r="112" spans="1:12">
      <c r="A112" s="1"/>
      <c r="E112" s="50"/>
      <c r="F112" s="50"/>
      <c r="G112" s="50"/>
      <c r="H112" s="50"/>
      <c r="I112" s="50"/>
      <c r="J112" s="50"/>
      <c r="K112" s="50"/>
      <c r="L112" s="50"/>
    </row>
    <row r="113" spans="1:12">
      <c r="A113" s="1"/>
      <c r="E113" s="50"/>
      <c r="F113" s="50"/>
      <c r="G113" s="50"/>
      <c r="H113" s="50"/>
      <c r="I113" s="50"/>
      <c r="J113" s="50"/>
      <c r="K113" s="50"/>
      <c r="L113" s="50"/>
    </row>
    <row r="114" spans="1:12">
      <c r="A114" s="1"/>
      <c r="E114" s="50"/>
      <c r="F114" s="50"/>
      <c r="G114" s="50"/>
      <c r="H114" s="50"/>
      <c r="I114" s="50"/>
      <c r="J114" s="50"/>
      <c r="K114" s="50"/>
      <c r="L114" s="50"/>
    </row>
    <row r="115" spans="1:12">
      <c r="A115" s="1"/>
      <c r="E115" s="50"/>
      <c r="F115" s="50"/>
      <c r="G115" s="50"/>
      <c r="H115" s="50"/>
      <c r="I115" s="50"/>
      <c r="J115" s="50"/>
      <c r="K115" s="50"/>
      <c r="L115" s="50"/>
    </row>
    <row r="116" spans="1:12">
      <c r="A116" s="1"/>
      <c r="E116" s="50"/>
      <c r="F116" s="50"/>
      <c r="G116" s="50"/>
      <c r="H116" s="50"/>
      <c r="I116" s="50"/>
      <c r="J116" s="50"/>
      <c r="K116" s="50"/>
      <c r="L116" s="50"/>
    </row>
    <row r="117" spans="1:12">
      <c r="A117" s="1"/>
      <c r="E117" s="50"/>
      <c r="F117" s="50"/>
      <c r="G117" s="50"/>
      <c r="H117" s="50"/>
      <c r="I117" s="50"/>
      <c r="J117" s="50"/>
      <c r="K117" s="50"/>
      <c r="L117" s="50"/>
    </row>
    <row r="118" spans="1:12">
      <c r="A118" s="1"/>
      <c r="E118" s="50"/>
      <c r="F118" s="50"/>
      <c r="G118" s="50"/>
      <c r="H118" s="50"/>
      <c r="I118" s="50"/>
      <c r="J118" s="50"/>
      <c r="K118" s="50"/>
      <c r="L118" s="50"/>
    </row>
    <row r="119" spans="1:12">
      <c r="A119" s="1"/>
      <c r="E119" s="50"/>
      <c r="F119" s="50"/>
      <c r="G119" s="50"/>
      <c r="H119" s="50"/>
      <c r="I119" s="50"/>
      <c r="J119" s="50"/>
      <c r="K119" s="50"/>
      <c r="L119" s="50"/>
    </row>
  </sheetData>
  <mergeCells count="12">
    <mergeCell ref="A49:E49"/>
    <mergeCell ref="A33:E33"/>
    <mergeCell ref="A47:E47"/>
    <mergeCell ref="A48:E48"/>
    <mergeCell ref="A1:E1"/>
    <mergeCell ref="A20:E20"/>
    <mergeCell ref="A21:E21"/>
    <mergeCell ref="A32:E32"/>
    <mergeCell ref="A8:F8"/>
    <mergeCell ref="A7:F7"/>
    <mergeCell ref="A22:E22"/>
    <mergeCell ref="A34:E34"/>
  </mergeCells>
  <pageMargins left="0.70866141732283472" right="0.70866141732283472" top="0.74803149606299213" bottom="0.74803149606299213" header="0.31496062992125984" footer="0.31496062992125984"/>
  <pageSetup scale="64" firstPageNumber="27" orientation="portrait" useFirstPageNumber="1" r:id="rId1"/>
  <headerFooter>
    <oddFooter>&amp;R&amp;"-,Negrita"&amp;12&amp;P</oddFooter>
  </headerFooter>
  <ignoredErrors>
    <ignoredError sqref="E5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9"/>
  <sheetViews>
    <sheetView workbookViewId="0">
      <selection activeCell="E13" sqref="E13"/>
    </sheetView>
  </sheetViews>
  <sheetFormatPr defaultColWidth="12.85546875" defaultRowHeight="15"/>
  <cols>
    <col min="1" max="1" width="42.5703125" style="7" customWidth="1"/>
    <col min="2" max="16384" width="12.85546875" style="1"/>
  </cols>
  <sheetData>
    <row r="1" spans="1:7">
      <c r="A1" s="154" t="s">
        <v>0</v>
      </c>
      <c r="B1" s="154"/>
      <c r="C1" s="154"/>
      <c r="D1" s="154"/>
      <c r="E1" s="154"/>
      <c r="F1" s="51"/>
      <c r="G1" s="51"/>
    </row>
    <row r="2" spans="1:7">
      <c r="A2" s="2" t="s">
        <v>1</v>
      </c>
      <c r="B2" s="3" t="s">
        <v>119</v>
      </c>
      <c r="D2" s="6"/>
      <c r="E2" s="6"/>
    </row>
    <row r="3" spans="1:7">
      <c r="A3" s="2" t="s">
        <v>2</v>
      </c>
      <c r="B3" s="4" t="s">
        <v>3</v>
      </c>
      <c r="C3" s="48"/>
      <c r="D3" s="48"/>
      <c r="E3" s="6"/>
    </row>
    <row r="4" spans="1:7">
      <c r="A4" s="2" t="s">
        <v>4</v>
      </c>
      <c r="B4" s="3" t="s">
        <v>5</v>
      </c>
      <c r="C4" s="48"/>
      <c r="D4" s="48"/>
      <c r="E4" s="6"/>
    </row>
    <row r="5" spans="1:7">
      <c r="A5" s="2" t="s">
        <v>53</v>
      </c>
      <c r="B5" s="5" t="s">
        <v>66</v>
      </c>
    </row>
    <row r="6" spans="1:7">
      <c r="A6" s="2"/>
      <c r="B6" s="5"/>
    </row>
    <row r="7" spans="1:7">
      <c r="A7" s="154" t="s">
        <v>7</v>
      </c>
      <c r="B7" s="154"/>
      <c r="C7" s="154"/>
      <c r="D7" s="154"/>
      <c r="E7" s="154"/>
    </row>
    <row r="8" spans="1:7">
      <c r="A8" s="154" t="s">
        <v>8</v>
      </c>
      <c r="B8" s="154"/>
      <c r="C8" s="154"/>
      <c r="D8" s="154"/>
      <c r="E8" s="154"/>
    </row>
    <row r="10" spans="1:7" ht="15.75" thickBot="1">
      <c r="A10" s="8" t="s">
        <v>9</v>
      </c>
      <c r="B10" s="9" t="s">
        <v>10</v>
      </c>
      <c r="C10" s="9" t="s">
        <v>54</v>
      </c>
      <c r="D10" s="9" t="s">
        <v>55</v>
      </c>
      <c r="E10" s="9" t="s">
        <v>65</v>
      </c>
    </row>
    <row r="11" spans="1:7">
      <c r="A11" s="52"/>
      <c r="B11" s="77"/>
      <c r="C11" s="77"/>
      <c r="D11" s="77"/>
      <c r="E11" s="77"/>
    </row>
    <row r="12" spans="1:7">
      <c r="A12" s="10" t="s">
        <v>94</v>
      </c>
      <c r="B12" s="12" t="s">
        <v>25</v>
      </c>
      <c r="C12" s="126">
        <f>'Prevención I T'!F12</f>
        <v>0</v>
      </c>
      <c r="D12" s="126">
        <f>'Prevención 2T'!F12</f>
        <v>95</v>
      </c>
      <c r="E12" s="125">
        <f>SUM(C12:D12)</f>
        <v>95</v>
      </c>
    </row>
    <row r="13" spans="1:7">
      <c r="A13" s="10" t="s">
        <v>105</v>
      </c>
      <c r="B13" s="12" t="s">
        <v>25</v>
      </c>
      <c r="C13" s="126">
        <f>'Prevención I T'!F13</f>
        <v>0</v>
      </c>
      <c r="D13" s="126">
        <f>'Prevención 2T'!F13</f>
        <v>671</v>
      </c>
      <c r="E13" s="125">
        <f>SUM(C13:D13)</f>
        <v>671</v>
      </c>
    </row>
    <row r="14" spans="1:7">
      <c r="A14" s="13"/>
      <c r="C14" s="126"/>
      <c r="D14" s="126"/>
      <c r="E14" s="126"/>
    </row>
    <row r="15" spans="1:7" ht="15.75" thickBot="1">
      <c r="A15" s="14" t="s">
        <v>27</v>
      </c>
      <c r="B15" s="15"/>
      <c r="C15" s="127">
        <f t="shared" ref="C15:D15" si="0">SUM(C12:C14)</f>
        <v>0</v>
      </c>
      <c r="D15" s="127">
        <f t="shared" si="0"/>
        <v>766</v>
      </c>
      <c r="E15" s="127">
        <f>SUM(E12:E14)</f>
        <v>766</v>
      </c>
    </row>
    <row r="16" spans="1:7" ht="15.75" thickTop="1">
      <c r="A16" s="78" t="s">
        <v>51</v>
      </c>
    </row>
    <row r="17" spans="1:13">
      <c r="A17" s="78" t="s">
        <v>95</v>
      </c>
    </row>
    <row r="18" spans="1:13">
      <c r="A18" s="78" t="s">
        <v>108</v>
      </c>
    </row>
    <row r="20" spans="1:13">
      <c r="A20" s="160" t="s">
        <v>29</v>
      </c>
      <c r="B20" s="160"/>
      <c r="C20" s="160"/>
      <c r="D20" s="160"/>
      <c r="E20" s="160"/>
      <c r="J20" s="20"/>
    </row>
    <row r="21" spans="1:13">
      <c r="A21" s="154" t="s">
        <v>30</v>
      </c>
      <c r="B21" s="154"/>
      <c r="C21" s="154"/>
      <c r="D21" s="154"/>
      <c r="E21" s="154"/>
    </row>
    <row r="22" spans="1:13">
      <c r="A22" s="154" t="s">
        <v>67</v>
      </c>
      <c r="B22" s="154"/>
      <c r="C22" s="154"/>
      <c r="D22" s="154"/>
      <c r="E22" s="17"/>
    </row>
    <row r="24" spans="1:13" ht="15.75" thickBot="1">
      <c r="A24" s="8" t="s">
        <v>9</v>
      </c>
      <c r="B24" s="9" t="s">
        <v>54</v>
      </c>
      <c r="C24" s="9" t="s">
        <v>55</v>
      </c>
      <c r="D24" s="9" t="s">
        <v>65</v>
      </c>
    </row>
    <row r="25" spans="1:13">
      <c r="A25" s="52"/>
      <c r="B25" s="77"/>
      <c r="C25" s="77"/>
      <c r="D25" s="77"/>
    </row>
    <row r="26" spans="1:13">
      <c r="A26" s="10" t="s">
        <v>94</v>
      </c>
      <c r="B26" s="119">
        <f>'Prevención I T'!E26</f>
        <v>0</v>
      </c>
      <c r="C26" s="119">
        <f>'Prevención 2T'!E26</f>
        <v>0</v>
      </c>
      <c r="D26" s="119">
        <f>SUM(B26:C26)</f>
        <v>0</v>
      </c>
    </row>
    <row r="27" spans="1:13">
      <c r="A27" s="10" t="s">
        <v>105</v>
      </c>
      <c r="B27" s="119">
        <f>'Prevención I T'!E27</f>
        <v>0</v>
      </c>
      <c r="C27" s="119">
        <f>'Prevención 2T'!E27</f>
        <v>0</v>
      </c>
      <c r="D27" s="119">
        <f>SUM(B27:C27)</f>
        <v>0</v>
      </c>
    </row>
    <row r="28" spans="1:13">
      <c r="A28" s="18"/>
      <c r="B28" s="115"/>
      <c r="C28" s="115"/>
      <c r="D28" s="115"/>
    </row>
    <row r="29" spans="1:13" ht="15.75" thickBot="1">
      <c r="A29" s="14" t="s">
        <v>27</v>
      </c>
      <c r="B29" s="120">
        <f t="shared" ref="B29:D29" si="1">SUM(B26:B28)</f>
        <v>0</v>
      </c>
      <c r="C29" s="120">
        <f t="shared" si="1"/>
        <v>0</v>
      </c>
      <c r="D29" s="120">
        <f t="shared" si="1"/>
        <v>0</v>
      </c>
    </row>
    <row r="30" spans="1:13" ht="15.75" thickTop="1">
      <c r="A30" s="78" t="s">
        <v>52</v>
      </c>
    </row>
    <row r="32" spans="1:13">
      <c r="A32" s="161" t="s">
        <v>34</v>
      </c>
      <c r="B32" s="161"/>
      <c r="C32" s="161"/>
      <c r="D32" s="161"/>
      <c r="E32" s="161"/>
      <c r="M32" s="21"/>
    </row>
    <row r="33" spans="1:13">
      <c r="A33" s="154" t="s">
        <v>30</v>
      </c>
      <c r="B33" s="154"/>
      <c r="C33" s="154"/>
      <c r="D33" s="154"/>
      <c r="E33" s="154"/>
      <c r="M33" s="21"/>
    </row>
    <row r="34" spans="1:13">
      <c r="A34" s="154" t="s">
        <v>67</v>
      </c>
      <c r="B34" s="154"/>
      <c r="C34" s="154"/>
      <c r="D34" s="154"/>
      <c r="E34" s="17"/>
    </row>
    <row r="36" spans="1:13" ht="15.75" thickBot="1">
      <c r="A36" s="8" t="s">
        <v>35</v>
      </c>
      <c r="B36" s="9" t="s">
        <v>54</v>
      </c>
      <c r="C36" s="9" t="s">
        <v>55</v>
      </c>
      <c r="D36" s="9" t="s">
        <v>65</v>
      </c>
    </row>
    <row r="37" spans="1:13">
      <c r="A37" s="52"/>
      <c r="B37" s="77"/>
      <c r="C37" s="77"/>
      <c r="D37" s="77"/>
    </row>
    <row r="38" spans="1:13">
      <c r="A38" s="7" t="s">
        <v>97</v>
      </c>
      <c r="B38" s="119">
        <f>'Prevención I T'!E38</f>
        <v>0</v>
      </c>
      <c r="C38" s="119">
        <f>'Prevención I T'!F38</f>
        <v>0</v>
      </c>
      <c r="D38" s="119">
        <f>'Prevención I T'!G38</f>
        <v>0</v>
      </c>
    </row>
    <row r="39" spans="1:13">
      <c r="A39" s="7" t="s">
        <v>98</v>
      </c>
      <c r="B39" s="119">
        <f>'Prevención I T'!E39</f>
        <v>0</v>
      </c>
      <c r="C39" s="119">
        <f>'Prevención I T'!F39</f>
        <v>0</v>
      </c>
      <c r="D39" s="119">
        <f>'Prevención I T'!G39</f>
        <v>0</v>
      </c>
    </row>
    <row r="40" spans="1:13" ht="15.95" customHeight="1">
      <c r="A40" s="7" t="s">
        <v>99</v>
      </c>
      <c r="B40" s="119">
        <f>'Prevención I T'!E40</f>
        <v>0</v>
      </c>
      <c r="C40" s="119">
        <f>'Prevención I T'!F40</f>
        <v>0</v>
      </c>
      <c r="D40" s="119">
        <f>'Prevención I T'!G40</f>
        <v>0</v>
      </c>
    </row>
    <row r="41" spans="1:13">
      <c r="A41" s="7" t="s">
        <v>100</v>
      </c>
      <c r="B41" s="119">
        <f>'Prevención I T'!E41</f>
        <v>0</v>
      </c>
      <c r="C41" s="119">
        <f>'Prevención I T'!F41</f>
        <v>0</v>
      </c>
      <c r="D41" s="119">
        <f>'Prevención I T'!G41</f>
        <v>0</v>
      </c>
    </row>
    <row r="42" spans="1:13">
      <c r="A42" s="7" t="s">
        <v>101</v>
      </c>
      <c r="B42" s="119">
        <f>'Prevención I T'!E41</f>
        <v>0</v>
      </c>
      <c r="C42" s="119">
        <f>'Prevención I T'!F42</f>
        <v>0</v>
      </c>
      <c r="D42" s="119">
        <f>'Prevención I T'!G42</f>
        <v>0</v>
      </c>
    </row>
    <row r="43" spans="1:13">
      <c r="B43" s="115"/>
      <c r="C43" s="115"/>
      <c r="D43" s="115"/>
    </row>
    <row r="44" spans="1:13" ht="15.75" thickBot="1">
      <c r="A44" s="14" t="s">
        <v>27</v>
      </c>
      <c r="B44" s="121">
        <f t="shared" ref="B44" si="2">SUM(B38:B43)</f>
        <v>0</v>
      </c>
      <c r="C44" s="121">
        <f>SUM(C38:C43)</f>
        <v>0</v>
      </c>
      <c r="D44" s="121">
        <f>SUM(D38:D43)</f>
        <v>0</v>
      </c>
    </row>
    <row r="45" spans="1:13" ht="15.75" thickTop="1">
      <c r="A45" s="78" t="s">
        <v>52</v>
      </c>
    </row>
    <row r="47" spans="1:13">
      <c r="A47" s="154" t="s">
        <v>41</v>
      </c>
      <c r="B47" s="154"/>
      <c r="C47" s="154"/>
      <c r="D47" s="154"/>
      <c r="E47" s="154"/>
    </row>
    <row r="48" spans="1:13">
      <c r="A48" s="154" t="s">
        <v>42</v>
      </c>
      <c r="B48" s="154"/>
      <c r="C48" s="154"/>
      <c r="D48" s="154"/>
      <c r="E48" s="154"/>
    </row>
    <row r="49" spans="1:5">
      <c r="A49" s="154" t="s">
        <v>67</v>
      </c>
      <c r="B49" s="154"/>
      <c r="C49" s="154"/>
      <c r="D49" s="154"/>
      <c r="E49" s="17"/>
    </row>
    <row r="51" spans="1:5" ht="15.75" thickBot="1">
      <c r="A51" s="8" t="s">
        <v>35</v>
      </c>
      <c r="B51" s="9" t="s">
        <v>54</v>
      </c>
      <c r="C51" s="9" t="s">
        <v>55</v>
      </c>
      <c r="D51" s="9" t="s">
        <v>65</v>
      </c>
    </row>
    <row r="52" spans="1:5">
      <c r="A52" s="1" t="s">
        <v>59</v>
      </c>
      <c r="B52" s="126">
        <f>'Prevención I T'!E52</f>
        <v>172103</v>
      </c>
      <c r="C52" s="126">
        <f>'Prevención 2T'!E52</f>
        <v>172103</v>
      </c>
      <c r="D52" s="125">
        <f>B52</f>
        <v>172103</v>
      </c>
    </row>
    <row r="53" spans="1:5">
      <c r="A53" s="1" t="s">
        <v>43</v>
      </c>
      <c r="B53" s="126">
        <f>'Prevención I T'!E53</f>
        <v>0</v>
      </c>
      <c r="C53" s="126">
        <f>'Prevención 2T'!E53</f>
        <v>0</v>
      </c>
      <c r="D53" s="125">
        <f>SUM(B53:C53)</f>
        <v>0</v>
      </c>
    </row>
    <row r="54" spans="1:5">
      <c r="A54" s="3" t="s">
        <v>44</v>
      </c>
      <c r="B54" s="126">
        <f>'Prevención I T'!E54</f>
        <v>172103</v>
      </c>
      <c r="C54" s="126">
        <f>'Prevención 2T'!E54</f>
        <v>172103</v>
      </c>
      <c r="D54" s="137">
        <f>+D52+D53</f>
        <v>172103</v>
      </c>
    </row>
    <row r="55" spans="1:5">
      <c r="A55" s="27" t="s">
        <v>103</v>
      </c>
      <c r="B55" s="126">
        <f>'Prevención I T'!E55</f>
        <v>0</v>
      </c>
      <c r="C55" s="126">
        <f>'Prevención 2T'!E55</f>
        <v>0</v>
      </c>
      <c r="D55" s="125">
        <f>SUM(B55:C55)</f>
        <v>0</v>
      </c>
    </row>
    <row r="56" spans="1:5">
      <c r="A56" s="27" t="s">
        <v>104</v>
      </c>
      <c r="B56" s="126">
        <f>'Prevención I T'!E56</f>
        <v>0</v>
      </c>
      <c r="C56" s="126">
        <f>'Prevención 2T'!E56</f>
        <v>172103</v>
      </c>
      <c r="D56" s="125">
        <f>SUM(B56:C56)</f>
        <v>172103</v>
      </c>
      <c r="E56" s="20"/>
    </row>
    <row r="57" spans="1:5">
      <c r="A57" s="3" t="s">
        <v>46</v>
      </c>
      <c r="B57" s="126">
        <f>'Prevención I T'!E57</f>
        <v>172103</v>
      </c>
      <c r="C57" s="126">
        <f>'Prevención 2T'!E57</f>
        <v>0</v>
      </c>
      <c r="D57" s="137">
        <f>+D54-D55-D56</f>
        <v>0</v>
      </c>
    </row>
    <row r="58" spans="1:5" ht="15.75" thickBot="1">
      <c r="A58" s="28"/>
      <c r="B58" s="28"/>
      <c r="C58" s="28"/>
      <c r="D58" s="28"/>
    </row>
    <row r="59" spans="1:5" ht="15.75" thickTop="1">
      <c r="A59" s="78" t="s">
        <v>47</v>
      </c>
    </row>
    <row r="60" spans="1:5">
      <c r="A60" s="1"/>
      <c r="D60" s="20"/>
    </row>
    <row r="61" spans="1:5">
      <c r="D61" s="20"/>
    </row>
    <row r="62" spans="1:5">
      <c r="A62" s="7" t="s">
        <v>122</v>
      </c>
    </row>
    <row r="63" spans="1:5">
      <c r="B63" s="20"/>
      <c r="C63" s="20"/>
    </row>
    <row r="71" spans="1:12">
      <c r="A71" s="1"/>
      <c r="B71" s="20"/>
      <c r="C71" s="20"/>
    </row>
    <row r="78" spans="1:12">
      <c r="A78" s="1"/>
      <c r="E78" s="50"/>
      <c r="F78" s="50"/>
      <c r="G78" s="50"/>
      <c r="H78" s="50"/>
      <c r="I78" s="50"/>
      <c r="J78" s="50"/>
      <c r="K78" s="50"/>
      <c r="L78" s="50"/>
    </row>
    <row r="79" spans="1:12">
      <c r="A79" s="1"/>
      <c r="E79" s="50"/>
      <c r="F79" s="50"/>
      <c r="G79" s="50"/>
      <c r="H79" s="50"/>
      <c r="I79" s="50"/>
      <c r="J79" s="50"/>
      <c r="K79" s="50"/>
      <c r="L79" s="50"/>
    </row>
    <row r="80" spans="1:12">
      <c r="A80" s="1"/>
      <c r="E80" s="50"/>
      <c r="F80" s="50"/>
      <c r="G80" s="50"/>
      <c r="H80" s="50"/>
      <c r="I80" s="50"/>
      <c r="J80" s="50"/>
      <c r="K80" s="50"/>
      <c r="L80" s="50"/>
    </row>
    <row r="81" spans="1:12">
      <c r="A81" s="1"/>
      <c r="E81" s="50"/>
      <c r="F81" s="50"/>
      <c r="G81" s="50"/>
      <c r="H81" s="50"/>
      <c r="I81" s="50"/>
      <c r="J81" s="50"/>
      <c r="K81" s="50"/>
      <c r="L81" s="50"/>
    </row>
    <row r="82" spans="1:12">
      <c r="A82" s="1"/>
      <c r="E82" s="50"/>
      <c r="F82" s="50"/>
      <c r="G82" s="50"/>
      <c r="H82" s="50"/>
      <c r="I82" s="50"/>
      <c r="J82" s="50"/>
      <c r="K82" s="50"/>
      <c r="L82" s="50"/>
    </row>
    <row r="83" spans="1:12">
      <c r="A83" s="1"/>
      <c r="E83" s="50"/>
      <c r="F83" s="50"/>
      <c r="G83" s="50"/>
      <c r="H83" s="50"/>
      <c r="I83" s="50"/>
      <c r="J83" s="50"/>
      <c r="K83" s="50"/>
      <c r="L83" s="50"/>
    </row>
    <row r="84" spans="1:12">
      <c r="A84" s="1"/>
      <c r="E84" s="50"/>
      <c r="F84" s="50"/>
      <c r="G84" s="50"/>
      <c r="H84" s="50"/>
      <c r="I84" s="50"/>
      <c r="J84" s="50"/>
      <c r="K84" s="50"/>
      <c r="L84" s="50"/>
    </row>
    <row r="85" spans="1:12">
      <c r="A85" s="1"/>
      <c r="E85" s="50"/>
      <c r="F85" s="50"/>
      <c r="G85" s="50"/>
      <c r="H85" s="50"/>
      <c r="I85" s="50"/>
      <c r="J85" s="50"/>
      <c r="K85" s="50"/>
      <c r="L85" s="50"/>
    </row>
    <row r="86" spans="1:12">
      <c r="A86" s="1"/>
      <c r="E86" s="50"/>
      <c r="F86" s="50"/>
      <c r="G86" s="50"/>
      <c r="H86" s="50"/>
      <c r="I86" s="50"/>
      <c r="J86" s="50"/>
      <c r="K86" s="50"/>
      <c r="L86" s="50"/>
    </row>
    <row r="87" spans="1:12">
      <c r="A87" s="1"/>
      <c r="E87" s="50"/>
      <c r="F87" s="50"/>
      <c r="G87" s="50"/>
      <c r="H87" s="50"/>
      <c r="I87" s="50"/>
      <c r="J87" s="50"/>
      <c r="K87" s="50"/>
      <c r="L87" s="50"/>
    </row>
    <row r="88" spans="1:12">
      <c r="A88" s="1"/>
      <c r="E88" s="50"/>
      <c r="F88" s="50"/>
      <c r="G88" s="50"/>
      <c r="H88" s="50"/>
      <c r="I88" s="50"/>
      <c r="J88" s="50"/>
      <c r="K88" s="50"/>
      <c r="L88" s="50"/>
    </row>
    <row r="89" spans="1:12">
      <c r="A89" s="1"/>
      <c r="E89" s="50"/>
      <c r="F89" s="50"/>
      <c r="G89" s="50"/>
      <c r="H89" s="50"/>
      <c r="I89" s="50"/>
      <c r="J89" s="50"/>
      <c r="K89" s="50"/>
      <c r="L89" s="50"/>
    </row>
    <row r="90" spans="1:12">
      <c r="A90" s="1"/>
      <c r="E90" s="50"/>
      <c r="F90" s="50"/>
      <c r="G90" s="50"/>
      <c r="H90" s="50"/>
      <c r="I90" s="50"/>
      <c r="J90" s="50"/>
      <c r="K90" s="50"/>
      <c r="L90" s="50"/>
    </row>
    <row r="91" spans="1:12">
      <c r="A91" s="1"/>
      <c r="E91" s="50"/>
      <c r="F91" s="50"/>
      <c r="G91" s="50"/>
      <c r="H91" s="50"/>
      <c r="I91" s="50"/>
      <c r="J91" s="50"/>
      <c r="K91" s="50"/>
      <c r="L91" s="50"/>
    </row>
    <row r="92" spans="1:12">
      <c r="A92" s="1"/>
      <c r="E92" s="50"/>
      <c r="F92" s="50"/>
      <c r="G92" s="50"/>
      <c r="H92" s="50"/>
      <c r="I92" s="50"/>
      <c r="J92" s="50"/>
      <c r="K92" s="50"/>
      <c r="L92" s="50"/>
    </row>
    <row r="93" spans="1:12">
      <c r="A93" s="1"/>
      <c r="E93" s="50"/>
      <c r="F93" s="50"/>
      <c r="G93" s="50"/>
      <c r="H93" s="50"/>
      <c r="I93" s="50"/>
      <c r="J93" s="50"/>
      <c r="K93" s="50"/>
      <c r="L93" s="50"/>
    </row>
    <row r="94" spans="1:12">
      <c r="A94" s="1"/>
      <c r="E94" s="50"/>
      <c r="F94" s="50"/>
      <c r="G94" s="50"/>
      <c r="H94" s="50"/>
      <c r="I94" s="50"/>
      <c r="J94" s="50"/>
      <c r="K94" s="50"/>
      <c r="L94" s="50"/>
    </row>
    <row r="95" spans="1:12">
      <c r="A95" s="1"/>
      <c r="E95" s="50"/>
      <c r="F95" s="50"/>
      <c r="G95" s="50"/>
      <c r="H95" s="50"/>
      <c r="I95" s="50"/>
      <c r="J95" s="50"/>
      <c r="K95" s="50"/>
      <c r="L95" s="50"/>
    </row>
    <row r="96" spans="1:12">
      <c r="A96" s="1"/>
      <c r="E96" s="50"/>
      <c r="F96" s="50"/>
      <c r="G96" s="50"/>
      <c r="H96" s="50"/>
      <c r="I96" s="50"/>
      <c r="J96" s="50"/>
      <c r="K96" s="50"/>
      <c r="L96" s="50"/>
    </row>
    <row r="97" spans="1:12">
      <c r="A97" s="1"/>
      <c r="E97" s="50"/>
      <c r="F97" s="50"/>
      <c r="G97" s="50"/>
      <c r="H97" s="50"/>
      <c r="I97" s="50"/>
      <c r="J97" s="50"/>
      <c r="K97" s="50"/>
      <c r="L97" s="50"/>
    </row>
    <row r="98" spans="1:12">
      <c r="A98" s="1"/>
      <c r="E98" s="50"/>
      <c r="F98" s="50"/>
      <c r="G98" s="50"/>
      <c r="H98" s="50"/>
      <c r="I98" s="50"/>
      <c r="J98" s="50"/>
      <c r="K98" s="50"/>
      <c r="L98" s="50"/>
    </row>
    <row r="99" spans="1:12">
      <c r="A99" s="1"/>
      <c r="E99" s="50"/>
      <c r="F99" s="50"/>
      <c r="G99" s="50"/>
      <c r="H99" s="50"/>
      <c r="I99" s="50"/>
      <c r="J99" s="50"/>
      <c r="K99" s="50"/>
      <c r="L99" s="50"/>
    </row>
    <row r="100" spans="1:12">
      <c r="A100" s="1"/>
      <c r="E100" s="50"/>
      <c r="F100" s="50"/>
      <c r="G100" s="50"/>
      <c r="H100" s="50"/>
      <c r="I100" s="50"/>
      <c r="J100" s="50"/>
      <c r="K100" s="50"/>
      <c r="L100" s="50"/>
    </row>
    <row r="101" spans="1:12">
      <c r="A101" s="1"/>
      <c r="E101" s="50"/>
      <c r="F101" s="50"/>
      <c r="G101" s="50"/>
      <c r="H101" s="50"/>
      <c r="I101" s="50"/>
      <c r="J101" s="50"/>
      <c r="K101" s="50"/>
      <c r="L101" s="50"/>
    </row>
    <row r="102" spans="1:12">
      <c r="A102" s="1"/>
      <c r="E102" s="50"/>
      <c r="F102" s="50"/>
      <c r="G102" s="50"/>
      <c r="H102" s="50"/>
      <c r="I102" s="50"/>
      <c r="J102" s="50"/>
      <c r="K102" s="50"/>
      <c r="L102" s="50"/>
    </row>
    <row r="103" spans="1:12">
      <c r="A103" s="1"/>
      <c r="E103" s="50"/>
      <c r="F103" s="50"/>
      <c r="G103" s="50"/>
      <c r="H103" s="50"/>
      <c r="I103" s="50"/>
      <c r="J103" s="50"/>
      <c r="K103" s="50"/>
      <c r="L103" s="50"/>
    </row>
    <row r="104" spans="1:12">
      <c r="A104" s="1"/>
      <c r="E104" s="50"/>
      <c r="F104" s="50"/>
      <c r="G104" s="50"/>
      <c r="H104" s="50"/>
      <c r="I104" s="50"/>
      <c r="J104" s="50"/>
      <c r="K104" s="50"/>
      <c r="L104" s="50"/>
    </row>
    <row r="105" spans="1:12">
      <c r="A105" s="1"/>
      <c r="E105" s="50"/>
      <c r="F105" s="50"/>
      <c r="G105" s="50"/>
      <c r="H105" s="50"/>
      <c r="I105" s="50"/>
      <c r="J105" s="50"/>
      <c r="K105" s="50"/>
      <c r="L105" s="50"/>
    </row>
    <row r="106" spans="1:12">
      <c r="A106" s="1"/>
      <c r="E106" s="50"/>
      <c r="F106" s="50"/>
      <c r="G106" s="50"/>
      <c r="H106" s="50"/>
      <c r="I106" s="50"/>
      <c r="J106" s="50"/>
      <c r="K106" s="50"/>
      <c r="L106" s="50"/>
    </row>
    <row r="107" spans="1:12">
      <c r="A107" s="1"/>
      <c r="E107" s="50"/>
      <c r="F107" s="50"/>
      <c r="G107" s="50"/>
      <c r="H107" s="50"/>
      <c r="I107" s="50"/>
      <c r="J107" s="50"/>
      <c r="K107" s="50"/>
      <c r="L107" s="50"/>
    </row>
    <row r="108" spans="1:12">
      <c r="A108" s="1"/>
      <c r="E108" s="50"/>
      <c r="F108" s="50"/>
      <c r="G108" s="50"/>
      <c r="H108" s="50"/>
      <c r="I108" s="50"/>
      <c r="J108" s="50"/>
      <c r="K108" s="50"/>
      <c r="L108" s="50"/>
    </row>
    <row r="109" spans="1:12">
      <c r="A109" s="1"/>
      <c r="E109" s="50"/>
      <c r="F109" s="50"/>
      <c r="G109" s="50"/>
      <c r="H109" s="50"/>
      <c r="I109" s="50"/>
      <c r="J109" s="50"/>
      <c r="K109" s="50"/>
      <c r="L109" s="50"/>
    </row>
    <row r="110" spans="1:12">
      <c r="A110" s="1"/>
      <c r="E110" s="50"/>
      <c r="F110" s="50"/>
      <c r="G110" s="50"/>
      <c r="H110" s="50"/>
      <c r="I110" s="50"/>
      <c r="J110" s="50"/>
      <c r="K110" s="50"/>
      <c r="L110" s="50"/>
    </row>
    <row r="111" spans="1:12">
      <c r="A111" s="1"/>
      <c r="E111" s="50"/>
      <c r="F111" s="50"/>
      <c r="G111" s="50"/>
      <c r="H111" s="50"/>
      <c r="I111" s="50"/>
      <c r="J111" s="50"/>
      <c r="K111" s="50"/>
      <c r="L111" s="50"/>
    </row>
    <row r="112" spans="1:12">
      <c r="A112" s="1"/>
      <c r="E112" s="50"/>
      <c r="F112" s="50"/>
      <c r="G112" s="50"/>
      <c r="H112" s="50"/>
      <c r="I112" s="50"/>
      <c r="J112" s="50"/>
      <c r="K112" s="50"/>
      <c r="L112" s="50"/>
    </row>
    <row r="113" spans="1:12">
      <c r="A113" s="1"/>
      <c r="E113" s="50"/>
      <c r="F113" s="50"/>
      <c r="G113" s="50"/>
      <c r="H113" s="50"/>
      <c r="I113" s="50"/>
      <c r="J113" s="50"/>
      <c r="K113" s="50"/>
      <c r="L113" s="50"/>
    </row>
    <row r="114" spans="1:12">
      <c r="A114" s="1"/>
      <c r="E114" s="50"/>
      <c r="F114" s="50"/>
      <c r="G114" s="50"/>
      <c r="H114" s="50"/>
      <c r="I114" s="50"/>
      <c r="J114" s="50"/>
      <c r="K114" s="50"/>
      <c r="L114" s="50"/>
    </row>
    <row r="115" spans="1:12">
      <c r="A115" s="1"/>
      <c r="E115" s="50"/>
      <c r="F115" s="50"/>
      <c r="G115" s="50"/>
      <c r="H115" s="50"/>
      <c r="I115" s="50"/>
      <c r="J115" s="50"/>
      <c r="K115" s="50"/>
      <c r="L115" s="50"/>
    </row>
    <row r="116" spans="1:12">
      <c r="A116" s="1"/>
      <c r="E116" s="50"/>
      <c r="F116" s="50"/>
      <c r="G116" s="50"/>
      <c r="H116" s="50"/>
      <c r="I116" s="50"/>
      <c r="J116" s="50"/>
      <c r="K116" s="50"/>
      <c r="L116" s="50"/>
    </row>
    <row r="117" spans="1:12">
      <c r="A117" s="1"/>
      <c r="E117" s="50"/>
      <c r="F117" s="50"/>
      <c r="G117" s="50"/>
      <c r="H117" s="50"/>
      <c r="I117" s="50"/>
      <c r="J117" s="50"/>
      <c r="K117" s="50"/>
      <c r="L117" s="50"/>
    </row>
    <row r="118" spans="1:12">
      <c r="A118" s="1"/>
      <c r="E118" s="50"/>
      <c r="F118" s="50"/>
      <c r="G118" s="50"/>
      <c r="H118" s="50"/>
      <c r="I118" s="50"/>
      <c r="J118" s="50"/>
      <c r="K118" s="50"/>
      <c r="L118" s="50"/>
    </row>
    <row r="119" spans="1:12">
      <c r="A119" s="1"/>
      <c r="E119" s="50"/>
      <c r="F119" s="50"/>
      <c r="G119" s="50"/>
      <c r="H119" s="50"/>
      <c r="I119" s="50"/>
      <c r="J119" s="50"/>
      <c r="K119" s="50"/>
      <c r="L119" s="50"/>
    </row>
  </sheetData>
  <mergeCells count="12">
    <mergeCell ref="A49:D49"/>
    <mergeCell ref="A33:E33"/>
    <mergeCell ref="A47:E47"/>
    <mergeCell ref="A48:E48"/>
    <mergeCell ref="A1:E1"/>
    <mergeCell ref="A7:E7"/>
    <mergeCell ref="A8:E8"/>
    <mergeCell ref="A20:E20"/>
    <mergeCell ref="A21:E21"/>
    <mergeCell ref="A32:E32"/>
    <mergeCell ref="A22:D22"/>
    <mergeCell ref="A34:D34"/>
  </mergeCells>
  <pageMargins left="0.70866141732283472" right="0.70866141732283472" top="0.74803149606299213" bottom="0.74803149606299213" header="0.31496062992125984" footer="0.31496062992125984"/>
  <pageSetup scale="64" firstPageNumber="28" orientation="portrait" useFirstPageNumber="1" r:id="rId1"/>
  <headerFooter>
    <oddFooter>&amp;R&amp;"-,Negrita"&amp;12&amp;P</oddFooter>
  </headerFooter>
  <ignoredErrors>
    <ignoredError sqref="D5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9"/>
  <sheetViews>
    <sheetView topLeftCell="A34" workbookViewId="0">
      <selection activeCell="C56" sqref="C56"/>
    </sheetView>
  </sheetViews>
  <sheetFormatPr defaultColWidth="12.85546875" defaultRowHeight="15"/>
  <cols>
    <col min="1" max="1" width="42.5703125" style="7" customWidth="1"/>
    <col min="2" max="16384" width="12.85546875" style="1"/>
  </cols>
  <sheetData>
    <row r="1" spans="1:7">
      <c r="A1" s="154" t="s">
        <v>0</v>
      </c>
      <c r="B1" s="154"/>
      <c r="C1" s="154"/>
      <c r="D1" s="154"/>
      <c r="E1" s="154"/>
      <c r="F1" s="51"/>
      <c r="G1" s="51"/>
    </row>
    <row r="2" spans="1:7">
      <c r="A2" s="2" t="s">
        <v>1</v>
      </c>
      <c r="B2" s="3" t="s">
        <v>119</v>
      </c>
      <c r="D2" s="6"/>
      <c r="E2" s="6"/>
    </row>
    <row r="3" spans="1:7">
      <c r="A3" s="2" t="s">
        <v>2</v>
      </c>
      <c r="B3" s="4" t="s">
        <v>3</v>
      </c>
      <c r="C3" s="48"/>
      <c r="D3" s="48"/>
      <c r="E3" s="6"/>
    </row>
    <row r="4" spans="1:7">
      <c r="A4" s="2" t="s">
        <v>4</v>
      </c>
      <c r="B4" s="3" t="s">
        <v>5</v>
      </c>
      <c r="C4" s="48"/>
      <c r="D4" s="48"/>
      <c r="E4" s="6"/>
    </row>
    <row r="5" spans="1:7">
      <c r="A5" s="2" t="s">
        <v>53</v>
      </c>
      <c r="B5" s="5" t="s">
        <v>64</v>
      </c>
    </row>
    <row r="6" spans="1:7">
      <c r="A6" s="2"/>
      <c r="B6" s="5"/>
    </row>
    <row r="7" spans="1:7">
      <c r="A7" s="154" t="s">
        <v>7</v>
      </c>
      <c r="B7" s="154"/>
      <c r="C7" s="154"/>
      <c r="D7" s="154"/>
      <c r="E7" s="154"/>
    </row>
    <row r="8" spans="1:7">
      <c r="A8" s="154" t="s">
        <v>8</v>
      </c>
      <c r="B8" s="154"/>
      <c r="C8" s="154"/>
      <c r="D8" s="154"/>
      <c r="E8" s="154"/>
    </row>
    <row r="10" spans="1:7" ht="15.75" thickBot="1">
      <c r="A10" s="8" t="s">
        <v>9</v>
      </c>
      <c r="B10" s="9" t="s">
        <v>10</v>
      </c>
      <c r="C10" s="9" t="s">
        <v>54</v>
      </c>
      <c r="D10" s="9" t="s">
        <v>55</v>
      </c>
      <c r="E10" s="9" t="s">
        <v>57</v>
      </c>
      <c r="F10" s="9" t="s">
        <v>63</v>
      </c>
    </row>
    <row r="11" spans="1:7">
      <c r="A11" s="52"/>
      <c r="B11" s="77"/>
      <c r="C11" s="77"/>
      <c r="D11" s="77"/>
      <c r="E11" s="77"/>
      <c r="F11" s="77"/>
    </row>
    <row r="12" spans="1:7">
      <c r="A12" s="10" t="s">
        <v>49</v>
      </c>
      <c r="B12" s="12" t="s">
        <v>25</v>
      </c>
      <c r="C12" s="126">
        <f>'Prevención I T'!F12</f>
        <v>0</v>
      </c>
      <c r="D12" s="126">
        <f>'Prevención 2T'!F12</f>
        <v>95</v>
      </c>
      <c r="E12" s="126">
        <f>'Prevención 3T'!F12</f>
        <v>942</v>
      </c>
      <c r="F12" s="125">
        <f>SUM(C12:E12)</f>
        <v>1037</v>
      </c>
    </row>
    <row r="13" spans="1:7">
      <c r="A13" s="10" t="s">
        <v>50</v>
      </c>
      <c r="B13" s="12" t="s">
        <v>25</v>
      </c>
      <c r="C13" s="126">
        <f>'Prevención I T'!F13</f>
        <v>0</v>
      </c>
      <c r="D13" s="126">
        <f>'Prevención 2T'!F13</f>
        <v>671</v>
      </c>
      <c r="E13" s="126">
        <f>'Prevención 3T'!F13</f>
        <v>9117</v>
      </c>
      <c r="F13" s="125">
        <f>SUM(C13:E13)</f>
        <v>9788</v>
      </c>
    </row>
    <row r="14" spans="1:7">
      <c r="A14" s="13"/>
      <c r="C14" s="126"/>
      <c r="D14" s="126"/>
      <c r="E14" s="126"/>
      <c r="F14" s="126"/>
    </row>
    <row r="15" spans="1:7" ht="15.75" thickBot="1">
      <c r="A15" s="14" t="s">
        <v>27</v>
      </c>
      <c r="B15" s="15"/>
      <c r="C15" s="127">
        <f t="shared" ref="C15:E15" si="0">SUM(C12:C14)</f>
        <v>0</v>
      </c>
      <c r="D15" s="127">
        <f t="shared" si="0"/>
        <v>766</v>
      </c>
      <c r="E15" s="127">
        <f t="shared" si="0"/>
        <v>10059</v>
      </c>
      <c r="F15" s="127">
        <f>SUM(F12:F14)</f>
        <v>10825</v>
      </c>
    </row>
    <row r="16" spans="1:7" ht="15.75" thickTop="1">
      <c r="A16" s="78" t="s">
        <v>51</v>
      </c>
    </row>
    <row r="17" spans="1:13">
      <c r="A17" s="78" t="s">
        <v>95</v>
      </c>
    </row>
    <row r="18" spans="1:13">
      <c r="A18" s="78" t="s">
        <v>96</v>
      </c>
    </row>
    <row r="20" spans="1:13">
      <c r="A20" s="160" t="s">
        <v>29</v>
      </c>
      <c r="B20" s="160"/>
      <c r="C20" s="160"/>
      <c r="D20" s="160"/>
      <c r="E20" s="160"/>
      <c r="J20" s="20"/>
    </row>
    <row r="21" spans="1:13">
      <c r="A21" s="154" t="s">
        <v>30</v>
      </c>
      <c r="B21" s="154"/>
      <c r="C21" s="154"/>
      <c r="D21" s="154"/>
      <c r="E21" s="154"/>
    </row>
    <row r="22" spans="1:13">
      <c r="A22" s="154" t="s">
        <v>67</v>
      </c>
      <c r="B22" s="154"/>
      <c r="C22" s="154"/>
      <c r="D22" s="154"/>
      <c r="E22" s="154"/>
    </row>
    <row r="24" spans="1:13" ht="15.75" thickBot="1">
      <c r="A24" s="8" t="s">
        <v>9</v>
      </c>
      <c r="B24" s="9" t="s">
        <v>54</v>
      </c>
      <c r="C24" s="9" t="s">
        <v>55</v>
      </c>
      <c r="D24" s="9" t="s">
        <v>57</v>
      </c>
      <c r="E24" s="9" t="s">
        <v>63</v>
      </c>
    </row>
    <row r="25" spans="1:13">
      <c r="A25" s="52"/>
      <c r="B25" s="77"/>
      <c r="C25" s="77"/>
      <c r="D25" s="77"/>
      <c r="E25" s="77"/>
    </row>
    <row r="26" spans="1:13">
      <c r="A26" s="10" t="s">
        <v>49</v>
      </c>
      <c r="B26" s="125">
        <f>'Prevención I T'!E26</f>
        <v>0</v>
      </c>
      <c r="C26" s="125">
        <f>'Prevención 2T'!E26</f>
        <v>0</v>
      </c>
      <c r="D26" s="125">
        <f>'Prevención 3T'!E26</f>
        <v>3754797.5</v>
      </c>
      <c r="E26" s="125">
        <f>SUM(B26:D26)</f>
        <v>3754797.5</v>
      </c>
    </row>
    <row r="27" spans="1:13">
      <c r="A27" s="10" t="s">
        <v>50</v>
      </c>
      <c r="B27" s="125">
        <f>'Prevención I T'!E27</f>
        <v>0</v>
      </c>
      <c r="C27" s="125">
        <f>'Prevención 2T'!E27</f>
        <v>0</v>
      </c>
      <c r="D27" s="125">
        <f>'Prevención 3T'!E27</f>
        <v>0</v>
      </c>
      <c r="E27" s="125">
        <f>SUM(B27:D27)</f>
        <v>0</v>
      </c>
    </row>
    <row r="28" spans="1:13">
      <c r="A28" s="18"/>
      <c r="B28" s="126"/>
      <c r="C28" s="126"/>
      <c r="D28" s="126"/>
      <c r="E28" s="126"/>
    </row>
    <row r="29" spans="1:13" ht="15.75" thickBot="1">
      <c r="A29" s="14" t="s">
        <v>27</v>
      </c>
      <c r="B29" s="127">
        <f t="shared" ref="B29:E29" si="1">SUM(B26:B28)</f>
        <v>0</v>
      </c>
      <c r="C29" s="127">
        <f t="shared" si="1"/>
        <v>0</v>
      </c>
      <c r="D29" s="127">
        <f t="shared" si="1"/>
        <v>3754797.5</v>
      </c>
      <c r="E29" s="127">
        <f t="shared" si="1"/>
        <v>3754797.5</v>
      </c>
    </row>
    <row r="30" spans="1:13" ht="15.75" thickTop="1">
      <c r="A30" s="78" t="s">
        <v>52</v>
      </c>
    </row>
    <row r="32" spans="1:13">
      <c r="A32" s="161" t="s">
        <v>34</v>
      </c>
      <c r="B32" s="161"/>
      <c r="C32" s="161"/>
      <c r="D32" s="161"/>
      <c r="E32" s="161"/>
      <c r="M32" s="21"/>
    </row>
    <row r="33" spans="1:13">
      <c r="A33" s="154" t="s">
        <v>30</v>
      </c>
      <c r="B33" s="154"/>
      <c r="C33" s="154"/>
      <c r="D33" s="154"/>
      <c r="E33" s="154"/>
      <c r="M33" s="21"/>
    </row>
    <row r="34" spans="1:13">
      <c r="A34" s="154" t="s">
        <v>67</v>
      </c>
      <c r="B34" s="154"/>
      <c r="C34" s="154"/>
      <c r="D34" s="154"/>
      <c r="E34" s="154"/>
    </row>
    <row r="36" spans="1:13" ht="15.75" thickBot="1">
      <c r="A36" s="8" t="s">
        <v>35</v>
      </c>
      <c r="B36" s="9" t="s">
        <v>54</v>
      </c>
      <c r="C36" s="9" t="s">
        <v>55</v>
      </c>
      <c r="D36" s="9" t="s">
        <v>57</v>
      </c>
      <c r="E36" s="9" t="s">
        <v>63</v>
      </c>
    </row>
    <row r="37" spans="1:13">
      <c r="A37" s="52"/>
      <c r="B37" s="77"/>
      <c r="C37" s="77"/>
      <c r="D37" s="77"/>
      <c r="E37" s="77"/>
    </row>
    <row r="38" spans="1:13">
      <c r="A38" s="7" t="s">
        <v>97</v>
      </c>
      <c r="B38" s="125">
        <f>'Prevención I T'!E38</f>
        <v>0</v>
      </c>
      <c r="C38" s="125">
        <f>'Prevención 2T'!E38</f>
        <v>0</v>
      </c>
      <c r="D38" s="125">
        <f>'Prevención 3T'!E38</f>
        <v>1560717.5</v>
      </c>
      <c r="E38" s="124">
        <f>SUM(B38:D38)</f>
        <v>1560717.5</v>
      </c>
    </row>
    <row r="39" spans="1:13">
      <c r="A39" s="7" t="s">
        <v>98</v>
      </c>
      <c r="B39" s="125">
        <f>'Prevención I T'!E39</f>
        <v>0</v>
      </c>
      <c r="C39" s="125">
        <f>'Prevención 2T'!E39</f>
        <v>0</v>
      </c>
      <c r="D39" s="125">
        <f>'Prevención 3T'!E39</f>
        <v>0</v>
      </c>
      <c r="E39" s="124">
        <f t="shared" ref="E39:E42" si="2">SUM(B39:D39)</f>
        <v>0</v>
      </c>
    </row>
    <row r="40" spans="1:13" ht="15.95" customHeight="1">
      <c r="A40" s="7" t="s">
        <v>99</v>
      </c>
      <c r="B40" s="125">
        <f>'Prevención I T'!E40</f>
        <v>0</v>
      </c>
      <c r="C40" s="125">
        <f>'Prevención 2T'!E40</f>
        <v>0</v>
      </c>
      <c r="D40" s="125">
        <f>'Prevención 3T'!E40</f>
        <v>200000</v>
      </c>
      <c r="E40" s="124">
        <f t="shared" si="2"/>
        <v>200000</v>
      </c>
    </row>
    <row r="41" spans="1:13">
      <c r="A41" s="7" t="s">
        <v>100</v>
      </c>
      <c r="B41" s="125">
        <f>'Prevención I T'!E41</f>
        <v>0</v>
      </c>
      <c r="C41" s="125">
        <f>'Prevención 2T'!E41</f>
        <v>0</v>
      </c>
      <c r="D41" s="125">
        <f>'Prevención 3T'!E41</f>
        <v>1594080</v>
      </c>
      <c r="E41" s="124">
        <f t="shared" si="2"/>
        <v>1594080</v>
      </c>
    </row>
    <row r="42" spans="1:13">
      <c r="A42" s="7" t="s">
        <v>101</v>
      </c>
      <c r="B42" s="125">
        <f>'Prevención I T'!E41</f>
        <v>0</v>
      </c>
      <c r="C42" s="125">
        <f>'Prevención 2T'!E42</f>
        <v>0</v>
      </c>
      <c r="D42" s="125">
        <f>'Prevención 3T'!E42</f>
        <v>400000</v>
      </c>
      <c r="E42" s="124">
        <f t="shared" si="2"/>
        <v>400000</v>
      </c>
    </row>
    <row r="43" spans="1:13">
      <c r="B43" s="126"/>
      <c r="C43" s="126"/>
      <c r="D43" s="126"/>
      <c r="E43" s="126"/>
    </row>
    <row r="44" spans="1:13" ht="15.75" thickBot="1">
      <c r="A44" s="14" t="s">
        <v>27</v>
      </c>
      <c r="B44" s="147">
        <f t="shared" ref="B44:D44" si="3">SUM(B38:B43)</f>
        <v>0</v>
      </c>
      <c r="C44" s="147">
        <f>SUM(C38:C43)</f>
        <v>0</v>
      </c>
      <c r="D44" s="147">
        <f t="shared" si="3"/>
        <v>3754797.5</v>
      </c>
      <c r="E44" s="147">
        <f>SUM(E38:E43)</f>
        <v>3754797.5</v>
      </c>
    </row>
    <row r="45" spans="1:13" ht="15.75" thickTop="1">
      <c r="A45" s="78" t="s">
        <v>52</v>
      </c>
    </row>
    <row r="47" spans="1:13">
      <c r="A47" s="154" t="s">
        <v>41</v>
      </c>
      <c r="B47" s="154"/>
      <c r="C47" s="154"/>
      <c r="D47" s="154"/>
      <c r="E47" s="154"/>
    </row>
    <row r="48" spans="1:13">
      <c r="A48" s="154" t="s">
        <v>42</v>
      </c>
      <c r="B48" s="154"/>
      <c r="C48" s="154"/>
      <c r="D48" s="154"/>
      <c r="E48" s="154"/>
    </row>
    <row r="49" spans="1:6">
      <c r="A49" s="154" t="s">
        <v>67</v>
      </c>
      <c r="B49" s="154"/>
      <c r="C49" s="154"/>
      <c r="D49" s="154"/>
      <c r="E49" s="154"/>
    </row>
    <row r="51" spans="1:6" ht="15.75" thickBot="1">
      <c r="A51" s="8" t="s">
        <v>35</v>
      </c>
      <c r="B51" s="9" t="s">
        <v>54</v>
      </c>
      <c r="C51" s="9" t="s">
        <v>55</v>
      </c>
      <c r="D51" s="9" t="s">
        <v>57</v>
      </c>
      <c r="E51" s="9" t="s">
        <v>63</v>
      </c>
    </row>
    <row r="52" spans="1:6">
      <c r="A52" s="1" t="s">
        <v>59</v>
      </c>
      <c r="B52" s="126">
        <f>'Prevención I T'!E52</f>
        <v>172103</v>
      </c>
      <c r="C52" s="126">
        <f>'Prevención 2T'!E52</f>
        <v>172103</v>
      </c>
      <c r="D52" s="126">
        <f>'Prevención 3T'!E52</f>
        <v>0</v>
      </c>
      <c r="E52" s="125">
        <f>B52</f>
        <v>172103</v>
      </c>
    </row>
    <row r="53" spans="1:6">
      <c r="A53" s="1" t="s">
        <v>43</v>
      </c>
      <c r="B53" s="126">
        <f>'Prevención I T'!E53</f>
        <v>0</v>
      </c>
      <c r="C53" s="126">
        <f>'Prevención 2T'!E53</f>
        <v>0</v>
      </c>
      <c r="D53" s="126">
        <f>'Prevención 3T'!E53</f>
        <v>4412000</v>
      </c>
      <c r="E53" s="125">
        <f>SUM(B53:D53)</f>
        <v>4412000</v>
      </c>
    </row>
    <row r="54" spans="1:6">
      <c r="A54" s="3" t="s">
        <v>44</v>
      </c>
      <c r="B54" s="126">
        <f>'Prevención I T'!E54</f>
        <v>172103</v>
      </c>
      <c r="C54" s="126">
        <f>'Prevención 2T'!E54</f>
        <v>172103</v>
      </c>
      <c r="D54" s="126">
        <f>'Prevención 3T'!E54</f>
        <v>4412000</v>
      </c>
      <c r="E54" s="137">
        <f>+E52+E53</f>
        <v>4584103</v>
      </c>
    </row>
    <row r="55" spans="1:6">
      <c r="A55" s="27" t="s">
        <v>103</v>
      </c>
      <c r="B55" s="126">
        <f>'Prevención I T'!E55</f>
        <v>0</v>
      </c>
      <c r="C55" s="126">
        <f>'Prevención 2T'!E55</f>
        <v>0</v>
      </c>
      <c r="D55" s="126">
        <f>'Prevención 3T'!E55</f>
        <v>3754797.5</v>
      </c>
      <c r="E55" s="125">
        <f>SUM(B55:D55)</f>
        <v>3754797.5</v>
      </c>
    </row>
    <row r="56" spans="1:6">
      <c r="A56" s="27" t="s">
        <v>104</v>
      </c>
      <c r="B56" s="126">
        <f>'Prevención I T'!E56</f>
        <v>0</v>
      </c>
      <c r="C56" s="126">
        <f>'Prevención 2T'!E56</f>
        <v>172103</v>
      </c>
      <c r="D56" s="126">
        <f>'Prevención 3T'!E56</f>
        <v>0</v>
      </c>
      <c r="E56" s="125">
        <f>SUM(B56:D56)</f>
        <v>172103</v>
      </c>
      <c r="F56" s="20"/>
    </row>
    <row r="57" spans="1:6">
      <c r="A57" s="3" t="s">
        <v>46</v>
      </c>
      <c r="B57" s="126">
        <f>'Prevención I T'!E57</f>
        <v>172103</v>
      </c>
      <c r="C57" s="126">
        <f>'Prevención 2T'!E57</f>
        <v>0</v>
      </c>
      <c r="D57" s="126">
        <f>'Prevención 3T'!E57</f>
        <v>657202.5</v>
      </c>
      <c r="E57" s="137">
        <f>+E54-E55-E56</f>
        <v>657202.5</v>
      </c>
    </row>
    <row r="58" spans="1:6" ht="15.75" thickBot="1">
      <c r="A58" s="28"/>
      <c r="B58" s="28"/>
      <c r="C58" s="28"/>
      <c r="D58" s="28"/>
      <c r="E58" s="28"/>
    </row>
    <row r="59" spans="1:6" ht="15.75" thickTop="1">
      <c r="A59" s="78" t="s">
        <v>47</v>
      </c>
    </row>
    <row r="60" spans="1:6">
      <c r="A60" s="1"/>
      <c r="D60" s="20"/>
    </row>
    <row r="61" spans="1:6">
      <c r="D61" s="20"/>
    </row>
    <row r="62" spans="1:6">
      <c r="A62" s="7" t="s">
        <v>117</v>
      </c>
    </row>
    <row r="63" spans="1:6">
      <c r="B63" s="20"/>
      <c r="C63" s="20"/>
    </row>
    <row r="64" spans="1:6">
      <c r="B64" s="78"/>
    </row>
    <row r="71" spans="1:12">
      <c r="A71" s="1"/>
      <c r="B71" s="20"/>
      <c r="C71" s="20"/>
    </row>
    <row r="78" spans="1:12">
      <c r="A78" s="1"/>
      <c r="E78" s="50"/>
      <c r="F78" s="50"/>
      <c r="G78" s="50"/>
      <c r="H78" s="50"/>
      <c r="I78" s="50"/>
      <c r="J78" s="50"/>
      <c r="K78" s="50"/>
      <c r="L78" s="50"/>
    </row>
    <row r="79" spans="1:12">
      <c r="A79" s="1"/>
      <c r="E79" s="50"/>
      <c r="F79" s="50"/>
      <c r="G79" s="50"/>
      <c r="H79" s="50"/>
      <c r="I79" s="50"/>
      <c r="J79" s="50"/>
      <c r="K79" s="50"/>
      <c r="L79" s="50"/>
    </row>
    <row r="80" spans="1:12">
      <c r="A80" s="1"/>
      <c r="E80" s="50"/>
      <c r="F80" s="50"/>
      <c r="G80" s="50"/>
      <c r="H80" s="50"/>
      <c r="I80" s="50"/>
      <c r="J80" s="50"/>
      <c r="K80" s="50"/>
      <c r="L80" s="50"/>
    </row>
    <row r="81" spans="1:12">
      <c r="A81" s="1"/>
      <c r="E81" s="50"/>
      <c r="F81" s="50"/>
      <c r="G81" s="50"/>
      <c r="H81" s="50"/>
      <c r="I81" s="50"/>
      <c r="J81" s="50"/>
      <c r="K81" s="50"/>
      <c r="L81" s="50"/>
    </row>
    <row r="82" spans="1:12">
      <c r="A82" s="1"/>
      <c r="E82" s="50"/>
      <c r="F82" s="50"/>
      <c r="G82" s="50"/>
      <c r="H82" s="50"/>
      <c r="I82" s="50"/>
      <c r="J82" s="50"/>
      <c r="K82" s="50"/>
      <c r="L82" s="50"/>
    </row>
    <row r="83" spans="1:12">
      <c r="A83" s="1"/>
      <c r="E83" s="50"/>
      <c r="F83" s="50"/>
      <c r="G83" s="50"/>
      <c r="H83" s="50"/>
      <c r="I83" s="50"/>
      <c r="J83" s="50"/>
      <c r="K83" s="50"/>
      <c r="L83" s="50"/>
    </row>
    <row r="84" spans="1:12">
      <c r="A84" s="1"/>
      <c r="E84" s="50"/>
      <c r="F84" s="50"/>
      <c r="G84" s="50"/>
      <c r="H84" s="50"/>
      <c r="I84" s="50"/>
      <c r="J84" s="50"/>
      <c r="K84" s="50"/>
      <c r="L84" s="50"/>
    </row>
    <row r="85" spans="1:12">
      <c r="A85" s="1"/>
      <c r="E85" s="50"/>
      <c r="F85" s="50"/>
      <c r="G85" s="50"/>
      <c r="H85" s="50"/>
      <c r="I85" s="50"/>
      <c r="J85" s="50"/>
      <c r="K85" s="50"/>
      <c r="L85" s="50"/>
    </row>
    <row r="86" spans="1:12">
      <c r="A86" s="1"/>
      <c r="E86" s="50"/>
      <c r="F86" s="50"/>
      <c r="G86" s="50"/>
      <c r="H86" s="50"/>
      <c r="I86" s="50"/>
      <c r="J86" s="50"/>
      <c r="K86" s="50"/>
      <c r="L86" s="50"/>
    </row>
    <row r="87" spans="1:12">
      <c r="A87" s="1"/>
      <c r="E87" s="50"/>
      <c r="F87" s="50"/>
      <c r="G87" s="50"/>
      <c r="H87" s="50"/>
      <c r="I87" s="50"/>
      <c r="J87" s="50"/>
      <c r="K87" s="50"/>
      <c r="L87" s="50"/>
    </row>
    <row r="88" spans="1:12">
      <c r="A88" s="1"/>
      <c r="E88" s="50"/>
      <c r="F88" s="50"/>
      <c r="G88" s="50"/>
      <c r="H88" s="50"/>
      <c r="I88" s="50"/>
      <c r="J88" s="50"/>
      <c r="K88" s="50"/>
      <c r="L88" s="50"/>
    </row>
    <row r="89" spans="1:12">
      <c r="A89" s="1"/>
      <c r="E89" s="50"/>
      <c r="F89" s="50"/>
      <c r="G89" s="50"/>
      <c r="H89" s="50"/>
      <c r="I89" s="50"/>
      <c r="J89" s="50"/>
      <c r="K89" s="50"/>
      <c r="L89" s="50"/>
    </row>
    <row r="90" spans="1:12">
      <c r="A90" s="1"/>
      <c r="E90" s="50"/>
      <c r="F90" s="50"/>
      <c r="G90" s="50"/>
      <c r="H90" s="50"/>
      <c r="I90" s="50"/>
      <c r="J90" s="50"/>
      <c r="K90" s="50"/>
      <c r="L90" s="50"/>
    </row>
    <row r="91" spans="1:12">
      <c r="A91" s="1"/>
      <c r="E91" s="50"/>
      <c r="F91" s="50"/>
      <c r="G91" s="50"/>
      <c r="H91" s="50"/>
      <c r="I91" s="50"/>
      <c r="J91" s="50"/>
      <c r="K91" s="50"/>
      <c r="L91" s="50"/>
    </row>
    <row r="92" spans="1:12">
      <c r="A92" s="1"/>
      <c r="E92" s="50"/>
      <c r="F92" s="50"/>
      <c r="G92" s="50"/>
      <c r="H92" s="50"/>
      <c r="I92" s="50"/>
      <c r="J92" s="50"/>
      <c r="K92" s="50"/>
      <c r="L92" s="50"/>
    </row>
    <row r="93" spans="1:12">
      <c r="A93" s="1"/>
      <c r="E93" s="50"/>
      <c r="F93" s="50"/>
      <c r="G93" s="50"/>
      <c r="H93" s="50"/>
      <c r="I93" s="50"/>
      <c r="J93" s="50"/>
      <c r="K93" s="50"/>
      <c r="L93" s="50"/>
    </row>
    <row r="94" spans="1:12">
      <c r="A94" s="1"/>
      <c r="E94" s="50"/>
      <c r="F94" s="50"/>
      <c r="G94" s="50"/>
      <c r="H94" s="50"/>
      <c r="I94" s="50"/>
      <c r="J94" s="50"/>
      <c r="K94" s="50"/>
      <c r="L94" s="50"/>
    </row>
    <row r="95" spans="1:12">
      <c r="A95" s="1"/>
      <c r="E95" s="50"/>
      <c r="F95" s="50"/>
      <c r="G95" s="50"/>
      <c r="H95" s="50"/>
      <c r="I95" s="50"/>
      <c r="J95" s="50"/>
      <c r="K95" s="50"/>
      <c r="L95" s="50"/>
    </row>
    <row r="96" spans="1:12">
      <c r="A96" s="1"/>
      <c r="E96" s="50"/>
      <c r="F96" s="50"/>
      <c r="G96" s="50"/>
      <c r="H96" s="50"/>
      <c r="I96" s="50"/>
      <c r="J96" s="50"/>
      <c r="K96" s="50"/>
      <c r="L96" s="50"/>
    </row>
    <row r="97" spans="1:12">
      <c r="A97" s="1"/>
      <c r="E97" s="50"/>
      <c r="F97" s="50"/>
      <c r="G97" s="50"/>
      <c r="H97" s="50"/>
      <c r="I97" s="50"/>
      <c r="J97" s="50"/>
      <c r="K97" s="50"/>
      <c r="L97" s="50"/>
    </row>
    <row r="98" spans="1:12">
      <c r="A98" s="1"/>
      <c r="E98" s="50"/>
      <c r="F98" s="50"/>
      <c r="G98" s="50"/>
      <c r="H98" s="50"/>
      <c r="I98" s="50"/>
      <c r="J98" s="50"/>
      <c r="K98" s="50"/>
      <c r="L98" s="50"/>
    </row>
    <row r="99" spans="1:12">
      <c r="A99" s="1"/>
      <c r="E99" s="50"/>
      <c r="F99" s="50"/>
      <c r="G99" s="50"/>
      <c r="H99" s="50"/>
      <c r="I99" s="50"/>
      <c r="J99" s="50"/>
      <c r="K99" s="50"/>
      <c r="L99" s="50"/>
    </row>
    <row r="100" spans="1:12">
      <c r="A100" s="1"/>
      <c r="E100" s="50"/>
      <c r="F100" s="50"/>
      <c r="G100" s="50"/>
      <c r="H100" s="50"/>
      <c r="I100" s="50"/>
      <c r="J100" s="50"/>
      <c r="K100" s="50"/>
      <c r="L100" s="50"/>
    </row>
    <row r="101" spans="1:12">
      <c r="A101" s="1"/>
      <c r="E101" s="50"/>
      <c r="F101" s="50"/>
      <c r="G101" s="50"/>
      <c r="H101" s="50"/>
      <c r="I101" s="50"/>
      <c r="J101" s="50"/>
      <c r="K101" s="50"/>
      <c r="L101" s="50"/>
    </row>
    <row r="102" spans="1:12">
      <c r="A102" s="1"/>
      <c r="E102" s="50"/>
      <c r="F102" s="50"/>
      <c r="G102" s="50"/>
      <c r="H102" s="50"/>
      <c r="I102" s="50"/>
      <c r="J102" s="50"/>
      <c r="K102" s="50"/>
      <c r="L102" s="50"/>
    </row>
    <row r="103" spans="1:12">
      <c r="A103" s="1"/>
      <c r="E103" s="50"/>
      <c r="F103" s="50"/>
      <c r="G103" s="50"/>
      <c r="H103" s="50"/>
      <c r="I103" s="50"/>
      <c r="J103" s="50"/>
      <c r="K103" s="50"/>
      <c r="L103" s="50"/>
    </row>
    <row r="104" spans="1:12">
      <c r="A104" s="1"/>
      <c r="E104" s="50"/>
      <c r="F104" s="50"/>
      <c r="G104" s="50"/>
      <c r="H104" s="50"/>
      <c r="I104" s="50"/>
      <c r="J104" s="50"/>
      <c r="K104" s="50"/>
      <c r="L104" s="50"/>
    </row>
    <row r="105" spans="1:12">
      <c r="A105" s="1"/>
      <c r="E105" s="50"/>
      <c r="F105" s="50"/>
      <c r="G105" s="50"/>
      <c r="H105" s="50"/>
      <c r="I105" s="50"/>
      <c r="J105" s="50"/>
      <c r="K105" s="50"/>
      <c r="L105" s="50"/>
    </row>
    <row r="106" spans="1:12">
      <c r="A106" s="1"/>
      <c r="E106" s="50"/>
      <c r="F106" s="50"/>
      <c r="G106" s="50"/>
      <c r="H106" s="50"/>
      <c r="I106" s="50"/>
      <c r="J106" s="50"/>
      <c r="K106" s="50"/>
      <c r="L106" s="50"/>
    </row>
    <row r="107" spans="1:12">
      <c r="A107" s="1"/>
      <c r="E107" s="50"/>
      <c r="F107" s="50"/>
      <c r="G107" s="50"/>
      <c r="H107" s="50"/>
      <c r="I107" s="50"/>
      <c r="J107" s="50"/>
      <c r="K107" s="50"/>
      <c r="L107" s="50"/>
    </row>
    <row r="108" spans="1:12">
      <c r="A108" s="1"/>
      <c r="E108" s="50"/>
      <c r="F108" s="50"/>
      <c r="G108" s="50"/>
      <c r="H108" s="50"/>
      <c r="I108" s="50"/>
      <c r="J108" s="50"/>
      <c r="K108" s="50"/>
      <c r="L108" s="50"/>
    </row>
    <row r="109" spans="1:12">
      <c r="A109" s="1"/>
      <c r="E109" s="50"/>
      <c r="F109" s="50"/>
      <c r="G109" s="50"/>
      <c r="H109" s="50"/>
      <c r="I109" s="50"/>
      <c r="J109" s="50"/>
      <c r="K109" s="50"/>
      <c r="L109" s="50"/>
    </row>
    <row r="110" spans="1:12">
      <c r="A110" s="1"/>
      <c r="E110" s="50"/>
      <c r="F110" s="50"/>
      <c r="G110" s="50"/>
      <c r="H110" s="50"/>
      <c r="I110" s="50"/>
      <c r="J110" s="50"/>
      <c r="K110" s="50"/>
      <c r="L110" s="50"/>
    </row>
    <row r="111" spans="1:12">
      <c r="A111" s="1"/>
      <c r="E111" s="50"/>
      <c r="F111" s="50"/>
      <c r="G111" s="50"/>
      <c r="H111" s="50"/>
      <c r="I111" s="50"/>
      <c r="J111" s="50"/>
      <c r="K111" s="50"/>
      <c r="L111" s="50"/>
    </row>
    <row r="112" spans="1:12">
      <c r="A112" s="1"/>
      <c r="E112" s="50"/>
      <c r="F112" s="50"/>
      <c r="G112" s="50"/>
      <c r="H112" s="50"/>
      <c r="I112" s="50"/>
      <c r="J112" s="50"/>
      <c r="K112" s="50"/>
      <c r="L112" s="50"/>
    </row>
    <row r="113" spans="1:12">
      <c r="A113" s="1"/>
      <c r="E113" s="50"/>
      <c r="F113" s="50"/>
      <c r="G113" s="50"/>
      <c r="H113" s="50"/>
      <c r="I113" s="50"/>
      <c r="J113" s="50"/>
      <c r="K113" s="50"/>
      <c r="L113" s="50"/>
    </row>
    <row r="114" spans="1:12">
      <c r="A114" s="1"/>
      <c r="E114" s="50"/>
      <c r="F114" s="50"/>
      <c r="G114" s="50"/>
      <c r="H114" s="50"/>
      <c r="I114" s="50"/>
      <c r="J114" s="50"/>
      <c r="K114" s="50"/>
      <c r="L114" s="50"/>
    </row>
    <row r="115" spans="1:12">
      <c r="A115" s="1"/>
      <c r="E115" s="50"/>
      <c r="F115" s="50"/>
      <c r="G115" s="50"/>
      <c r="H115" s="50"/>
      <c r="I115" s="50"/>
      <c r="J115" s="50"/>
      <c r="K115" s="50"/>
      <c r="L115" s="50"/>
    </row>
    <row r="116" spans="1:12">
      <c r="A116" s="1"/>
      <c r="E116" s="50"/>
      <c r="F116" s="50"/>
      <c r="G116" s="50"/>
      <c r="H116" s="50"/>
      <c r="I116" s="50"/>
      <c r="J116" s="50"/>
      <c r="K116" s="50"/>
      <c r="L116" s="50"/>
    </row>
    <row r="117" spans="1:12">
      <c r="A117" s="1"/>
      <c r="E117" s="50"/>
      <c r="F117" s="50"/>
      <c r="G117" s="50"/>
      <c r="H117" s="50"/>
      <c r="I117" s="50"/>
      <c r="J117" s="50"/>
      <c r="K117" s="50"/>
      <c r="L117" s="50"/>
    </row>
    <row r="118" spans="1:12">
      <c r="A118" s="1"/>
      <c r="E118" s="50"/>
      <c r="F118" s="50"/>
      <c r="G118" s="50"/>
      <c r="H118" s="50"/>
      <c r="I118" s="50"/>
      <c r="J118" s="50"/>
      <c r="K118" s="50"/>
      <c r="L118" s="50"/>
    </row>
    <row r="119" spans="1:12">
      <c r="A119" s="1"/>
      <c r="E119" s="50"/>
      <c r="F119" s="50"/>
      <c r="G119" s="50"/>
      <c r="H119" s="50"/>
      <c r="I119" s="50"/>
      <c r="J119" s="50"/>
      <c r="K119" s="50"/>
      <c r="L119" s="50"/>
    </row>
  </sheetData>
  <mergeCells count="12">
    <mergeCell ref="A49:E49"/>
    <mergeCell ref="A34:E34"/>
    <mergeCell ref="A22:E22"/>
    <mergeCell ref="A33:E33"/>
    <mergeCell ref="A47:E47"/>
    <mergeCell ref="A48:E48"/>
    <mergeCell ref="A32:E32"/>
    <mergeCell ref="A1:E1"/>
    <mergeCell ref="A7:E7"/>
    <mergeCell ref="A8:E8"/>
    <mergeCell ref="A20:E20"/>
    <mergeCell ref="A21:E21"/>
  </mergeCells>
  <pageMargins left="0.70866141732283472" right="0.70866141732283472" top="0.74803149606299213" bottom="0.74803149606299213" header="0.31496062992125984" footer="0.31496062992125984"/>
  <pageSetup scale="64" firstPageNumber="29" orientation="portrait" useFirstPageNumber="1" r:id="rId1"/>
  <headerFooter>
    <oddFooter>&amp;R&amp;"-,Negrita"&amp;12&amp;P</oddFooter>
  </headerFooter>
  <ignoredErrors>
    <ignoredError sqref="E5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9"/>
  <sheetViews>
    <sheetView topLeftCell="A4" workbookViewId="0">
      <selection activeCell="G12" sqref="G12"/>
    </sheetView>
  </sheetViews>
  <sheetFormatPr defaultColWidth="12.85546875" defaultRowHeight="15"/>
  <cols>
    <col min="1" max="1" width="42.5703125" style="86" customWidth="1"/>
    <col min="2" max="3" width="13.140625" style="68" bestFit="1" customWidth="1"/>
    <col min="4" max="4" width="14.140625" style="68" bestFit="1" customWidth="1"/>
    <col min="5" max="5" width="13.140625" style="68" bestFit="1" customWidth="1"/>
    <col min="6" max="6" width="14.140625" style="68" bestFit="1" customWidth="1"/>
    <col min="7" max="8" width="13" style="68" bestFit="1" customWidth="1"/>
    <col min="9" max="16384" width="12.85546875" style="68"/>
  </cols>
  <sheetData>
    <row r="1" spans="1:7">
      <c r="A1" s="158" t="s">
        <v>0</v>
      </c>
      <c r="B1" s="158"/>
      <c r="C1" s="158"/>
      <c r="D1" s="158"/>
      <c r="E1" s="158"/>
      <c r="F1" s="98"/>
      <c r="G1" s="98"/>
    </row>
    <row r="2" spans="1:7">
      <c r="A2" s="79" t="s">
        <v>1</v>
      </c>
      <c r="B2" s="3" t="s">
        <v>119</v>
      </c>
      <c r="D2" s="99"/>
      <c r="E2" s="99"/>
    </row>
    <row r="3" spans="1:7">
      <c r="A3" s="79" t="s">
        <v>2</v>
      </c>
      <c r="B3" s="81" t="s">
        <v>3</v>
      </c>
      <c r="C3" s="100"/>
      <c r="D3" s="100"/>
      <c r="E3" s="99"/>
    </row>
    <row r="4" spans="1:7">
      <c r="A4" s="79" t="s">
        <v>4</v>
      </c>
      <c r="B4" s="80" t="s">
        <v>5</v>
      </c>
      <c r="C4" s="100"/>
      <c r="D4" s="100"/>
      <c r="E4" s="99"/>
    </row>
    <row r="5" spans="1:7">
      <c r="A5" s="79" t="s">
        <v>53</v>
      </c>
      <c r="B5" s="82" t="s">
        <v>81</v>
      </c>
    </row>
    <row r="6" spans="1:7">
      <c r="A6" s="79"/>
      <c r="B6" s="82"/>
    </row>
    <row r="7" spans="1:7">
      <c r="A7" s="158" t="s">
        <v>7</v>
      </c>
      <c r="B7" s="158"/>
      <c r="C7" s="158"/>
      <c r="D7" s="158"/>
      <c r="E7" s="158"/>
      <c r="F7" s="158"/>
      <c r="G7" s="158"/>
    </row>
    <row r="8" spans="1:7">
      <c r="A8" s="158" t="s">
        <v>8</v>
      </c>
      <c r="B8" s="158"/>
      <c r="C8" s="158"/>
      <c r="D8" s="158"/>
      <c r="E8" s="158"/>
      <c r="F8" s="158"/>
      <c r="G8" s="158"/>
    </row>
    <row r="10" spans="1:7" ht="15.75" thickBot="1">
      <c r="A10" s="83" t="s">
        <v>9</v>
      </c>
      <c r="B10" s="84" t="s">
        <v>10</v>
      </c>
      <c r="C10" s="84" t="s">
        <v>54</v>
      </c>
      <c r="D10" s="84" t="s">
        <v>55</v>
      </c>
      <c r="E10" s="84" t="s">
        <v>57</v>
      </c>
      <c r="F10" s="84" t="s">
        <v>58</v>
      </c>
      <c r="G10" s="84" t="s">
        <v>62</v>
      </c>
    </row>
    <row r="11" spans="1:7">
      <c r="A11" s="101"/>
      <c r="B11" s="102"/>
      <c r="C11" s="102"/>
      <c r="D11" s="102"/>
      <c r="E11" s="102"/>
      <c r="F11" s="102"/>
      <c r="G11" s="102"/>
    </row>
    <row r="12" spans="1:7">
      <c r="A12" s="10" t="s">
        <v>49</v>
      </c>
      <c r="B12" s="86"/>
      <c r="C12" s="68">
        <f>'Prevención I T'!F12</f>
        <v>0</v>
      </c>
      <c r="D12" s="68">
        <f>'Prevención 2T'!F12</f>
        <v>95</v>
      </c>
      <c r="E12" s="68">
        <f>'Prevención 3T'!F12</f>
        <v>942</v>
      </c>
      <c r="F12" s="69">
        <f>'Prevención 4T'!F12</f>
        <v>425</v>
      </c>
      <c r="G12" s="69">
        <f>SUM(C12:F12)</f>
        <v>1462</v>
      </c>
    </row>
    <row r="13" spans="1:7">
      <c r="A13" s="10" t="s">
        <v>50</v>
      </c>
      <c r="B13" s="74" t="s">
        <v>25</v>
      </c>
      <c r="C13" s="68">
        <f>'Prevención I T'!F13</f>
        <v>0</v>
      </c>
      <c r="D13" s="68">
        <f>'Prevención 2T'!F13</f>
        <v>671</v>
      </c>
      <c r="E13" s="68">
        <f>'Prevención 3T'!F13</f>
        <v>9117</v>
      </c>
      <c r="F13" s="69">
        <f>'Prevención 4T'!F13</f>
        <v>5346</v>
      </c>
      <c r="G13" s="69">
        <f>SUM(C13:F13)</f>
        <v>15134</v>
      </c>
    </row>
    <row r="14" spans="1:7">
      <c r="A14" s="88"/>
    </row>
    <row r="15" spans="1:7" ht="15.75" thickBot="1">
      <c r="A15" s="89" t="s">
        <v>27</v>
      </c>
      <c r="B15" s="70"/>
      <c r="C15" s="71">
        <f t="shared" ref="C15:F15" si="0">SUM(C12:C14)</f>
        <v>0</v>
      </c>
      <c r="D15" s="71">
        <f t="shared" si="0"/>
        <v>766</v>
      </c>
      <c r="E15" s="71">
        <f t="shared" si="0"/>
        <v>10059</v>
      </c>
      <c r="F15" s="71">
        <f t="shared" si="0"/>
        <v>5771</v>
      </c>
      <c r="G15" s="71">
        <f>SUM(G12:G14)</f>
        <v>16596</v>
      </c>
    </row>
    <row r="16" spans="1:7" ht="15.75" thickTop="1">
      <c r="A16" s="86" t="s">
        <v>51</v>
      </c>
    </row>
    <row r="17" spans="1:13">
      <c r="A17" s="103" t="s">
        <v>70</v>
      </c>
    </row>
    <row r="18" spans="1:13">
      <c r="A18" s="103" t="s">
        <v>69</v>
      </c>
    </row>
    <row r="20" spans="1:13">
      <c r="A20" s="162" t="s">
        <v>29</v>
      </c>
      <c r="B20" s="162"/>
      <c r="C20" s="162"/>
      <c r="D20" s="162"/>
      <c r="E20" s="162"/>
      <c r="F20" s="162"/>
    </row>
    <row r="21" spans="1:13">
      <c r="A21" s="158" t="s">
        <v>30</v>
      </c>
      <c r="B21" s="158"/>
      <c r="C21" s="158"/>
      <c r="D21" s="158"/>
      <c r="E21" s="158"/>
      <c r="F21" s="158"/>
    </row>
    <row r="22" spans="1:13">
      <c r="A22" s="158" t="s">
        <v>67</v>
      </c>
      <c r="B22" s="158"/>
      <c r="C22" s="158"/>
      <c r="D22" s="158"/>
      <c r="E22" s="158"/>
      <c r="F22" s="158"/>
    </row>
    <row r="24" spans="1:13" ht="15.75" thickBot="1">
      <c r="A24" s="83" t="s">
        <v>9</v>
      </c>
      <c r="B24" s="84" t="s">
        <v>54</v>
      </c>
      <c r="C24" s="84" t="s">
        <v>55</v>
      </c>
      <c r="D24" s="84" t="s">
        <v>57</v>
      </c>
      <c r="E24" s="84" t="s">
        <v>58</v>
      </c>
      <c r="F24" s="84" t="s">
        <v>62</v>
      </c>
    </row>
    <row r="25" spans="1:13">
      <c r="A25" s="101"/>
      <c r="B25" s="102"/>
      <c r="C25" s="102"/>
      <c r="D25" s="102"/>
      <c r="E25" s="102"/>
      <c r="F25" s="102"/>
    </row>
    <row r="26" spans="1:13">
      <c r="A26" s="10" t="s">
        <v>49</v>
      </c>
      <c r="B26" s="69">
        <f>'Prevención I T'!E26</f>
        <v>0</v>
      </c>
      <c r="C26" s="69">
        <f>'Prevención 2T'!E26</f>
        <v>0</v>
      </c>
      <c r="D26" s="69">
        <f>'Prevención 3T'!E26</f>
        <v>3754797.5</v>
      </c>
      <c r="E26" s="69">
        <f>'Prevención 4T'!E26</f>
        <v>3791615</v>
      </c>
      <c r="F26" s="69">
        <f>SUM(B26:E26)</f>
        <v>7546412.5</v>
      </c>
    </row>
    <row r="27" spans="1:13">
      <c r="A27" s="10" t="s">
        <v>50</v>
      </c>
      <c r="B27" s="69">
        <f>'Prevención I T'!E27</f>
        <v>0</v>
      </c>
      <c r="C27" s="69">
        <f>'Prevención 2T'!E27</f>
        <v>0</v>
      </c>
      <c r="D27" s="69">
        <f>'Prevención 3T'!E27</f>
        <v>0</v>
      </c>
      <c r="E27" s="69">
        <f>'Prevención 4T'!E27</f>
        <v>3503000</v>
      </c>
      <c r="F27" s="69">
        <f>SUM(B27:E27)</f>
        <v>3503000</v>
      </c>
    </row>
    <row r="28" spans="1:13">
      <c r="A28" s="92"/>
    </row>
    <row r="29" spans="1:13" ht="15.75" thickBot="1">
      <c r="A29" s="89" t="s">
        <v>27</v>
      </c>
      <c r="B29" s="71">
        <f t="shared" ref="B29:F29" si="1">SUM(B26:B28)</f>
        <v>0</v>
      </c>
      <c r="C29" s="71">
        <f t="shared" si="1"/>
        <v>0</v>
      </c>
      <c r="D29" s="71">
        <f t="shared" si="1"/>
        <v>3754797.5</v>
      </c>
      <c r="E29" s="71">
        <f t="shared" si="1"/>
        <v>7294615</v>
      </c>
      <c r="F29" s="71">
        <f t="shared" si="1"/>
        <v>11049412.5</v>
      </c>
    </row>
    <row r="30" spans="1:13" ht="15.75" thickTop="1">
      <c r="A30" s="86" t="s">
        <v>52</v>
      </c>
    </row>
    <row r="32" spans="1:13">
      <c r="A32" s="163" t="s">
        <v>34</v>
      </c>
      <c r="B32" s="163"/>
      <c r="C32" s="163"/>
      <c r="D32" s="163"/>
      <c r="E32" s="163"/>
      <c r="F32" s="163"/>
      <c r="M32" s="69"/>
    </row>
    <row r="33" spans="1:13">
      <c r="A33" s="158" t="s">
        <v>30</v>
      </c>
      <c r="B33" s="158"/>
      <c r="C33" s="158"/>
      <c r="D33" s="158"/>
      <c r="E33" s="158"/>
      <c r="F33" s="158"/>
      <c r="M33" s="69"/>
    </row>
    <row r="34" spans="1:13">
      <c r="A34" s="158" t="s">
        <v>67</v>
      </c>
      <c r="B34" s="158"/>
      <c r="C34" s="158"/>
      <c r="D34" s="158"/>
      <c r="E34" s="158"/>
      <c r="F34" s="158"/>
    </row>
    <row r="36" spans="1:13" ht="15.75" thickBot="1">
      <c r="A36" s="83" t="s">
        <v>35</v>
      </c>
      <c r="B36" s="84" t="s">
        <v>54</v>
      </c>
      <c r="C36" s="84" t="s">
        <v>55</v>
      </c>
      <c r="D36" s="84" t="s">
        <v>57</v>
      </c>
      <c r="E36" s="84" t="s">
        <v>58</v>
      </c>
      <c r="F36" s="84" t="s">
        <v>62</v>
      </c>
    </row>
    <row r="37" spans="1:13">
      <c r="A37" s="101"/>
      <c r="B37" s="102"/>
      <c r="C37" s="102"/>
      <c r="D37" s="102"/>
      <c r="E37" s="102"/>
      <c r="F37" s="102"/>
    </row>
    <row r="38" spans="1:13">
      <c r="A38" s="7" t="s">
        <v>97</v>
      </c>
      <c r="B38" s="111">
        <f>'Prevención I T'!E38</f>
        <v>0</v>
      </c>
      <c r="C38" s="111">
        <f>'Prevención 2T'!E38</f>
        <v>0</v>
      </c>
      <c r="D38" s="111">
        <f>'Prevención 3T'!E38</f>
        <v>1560717.5</v>
      </c>
      <c r="E38" s="111">
        <f>'Prevención 4T'!E38</f>
        <v>3601615</v>
      </c>
      <c r="F38" s="139">
        <f>SUM(B38:E38)</f>
        <v>5162332.5</v>
      </c>
    </row>
    <row r="39" spans="1:13">
      <c r="A39" s="7" t="s">
        <v>98</v>
      </c>
      <c r="B39" s="111">
        <f>'Prevención I T'!E39</f>
        <v>0</v>
      </c>
      <c r="C39" s="111">
        <f>'Prevención 2T'!E39</f>
        <v>0</v>
      </c>
      <c r="D39" s="111">
        <f>'Prevención 3T'!E39</f>
        <v>0</v>
      </c>
      <c r="E39" s="111">
        <f>'Prevención 4T'!E39</f>
        <v>3503000</v>
      </c>
      <c r="F39" s="139">
        <f t="shared" ref="F39:F42" si="2">SUM(B39:E39)</f>
        <v>3503000</v>
      </c>
    </row>
    <row r="40" spans="1:13" ht="15.95" customHeight="1">
      <c r="A40" s="7" t="s">
        <v>99</v>
      </c>
      <c r="B40" s="111">
        <f>'Prevención I T'!E40</f>
        <v>0</v>
      </c>
      <c r="C40" s="111">
        <f>'Prevención 2T'!E40</f>
        <v>0</v>
      </c>
      <c r="D40" s="111">
        <f>'Prevención 3T'!E40</f>
        <v>200000</v>
      </c>
      <c r="E40" s="111">
        <f>'Prevención 4T'!E40</f>
        <v>190000</v>
      </c>
      <c r="F40" s="139">
        <f t="shared" si="2"/>
        <v>390000</v>
      </c>
    </row>
    <row r="41" spans="1:13">
      <c r="A41" s="7" t="s">
        <v>100</v>
      </c>
      <c r="B41" s="111">
        <f>'Prevención I T'!E41</f>
        <v>0</v>
      </c>
      <c r="C41" s="111">
        <f>'Prevención 2T'!E41</f>
        <v>0</v>
      </c>
      <c r="D41" s="111">
        <f>'Prevención 3T'!E41</f>
        <v>1594080</v>
      </c>
      <c r="E41" s="111">
        <f>'Prevención 4T'!E41</f>
        <v>0</v>
      </c>
      <c r="F41" s="139">
        <f t="shared" si="2"/>
        <v>1594080</v>
      </c>
    </row>
    <row r="42" spans="1:13">
      <c r="A42" s="7" t="s">
        <v>101</v>
      </c>
      <c r="B42" s="111">
        <f>'Prevención I T'!E42</f>
        <v>0</v>
      </c>
      <c r="C42" s="111">
        <f>'Prevención 2T'!E42</f>
        <v>0</v>
      </c>
      <c r="D42" s="111">
        <f>'Prevención 3T'!E42</f>
        <v>400000</v>
      </c>
      <c r="E42" s="111">
        <f>'Prevención 4T'!E42</f>
        <v>0</v>
      </c>
      <c r="F42" s="139">
        <f t="shared" si="2"/>
        <v>400000</v>
      </c>
    </row>
    <row r="43" spans="1:13">
      <c r="B43" s="112"/>
      <c r="C43" s="112"/>
      <c r="D43" s="112"/>
      <c r="E43" s="112"/>
      <c r="F43" s="112"/>
    </row>
    <row r="44" spans="1:13" ht="15.75" thickBot="1">
      <c r="A44" s="89" t="s">
        <v>27</v>
      </c>
      <c r="B44" s="117">
        <f t="shared" ref="B44:E44" si="3">SUM(B38:B43)</f>
        <v>0</v>
      </c>
      <c r="C44" s="117">
        <f>SUM(C38:C43)</f>
        <v>0</v>
      </c>
      <c r="D44" s="72">
        <f t="shared" si="3"/>
        <v>3754797.5</v>
      </c>
      <c r="E44" s="72">
        <f t="shared" si="3"/>
        <v>7294615</v>
      </c>
      <c r="F44" s="72">
        <f>SUM(F38:F43)</f>
        <v>11049412.5</v>
      </c>
    </row>
    <row r="45" spans="1:13" ht="15.75" thickTop="1">
      <c r="A45" s="86" t="s">
        <v>52</v>
      </c>
    </row>
    <row r="47" spans="1:13">
      <c r="A47" s="158" t="s">
        <v>41</v>
      </c>
      <c r="B47" s="158"/>
      <c r="C47" s="158"/>
      <c r="D47" s="158"/>
      <c r="E47" s="158"/>
      <c r="F47" s="158"/>
    </row>
    <row r="48" spans="1:13">
      <c r="A48" s="158" t="s">
        <v>42</v>
      </c>
      <c r="B48" s="158"/>
      <c r="C48" s="158"/>
      <c r="D48" s="158"/>
      <c r="E48" s="158"/>
      <c r="F48" s="158"/>
    </row>
    <row r="49" spans="1:6">
      <c r="A49" s="158" t="s">
        <v>67</v>
      </c>
      <c r="B49" s="158"/>
      <c r="C49" s="158"/>
      <c r="D49" s="158"/>
      <c r="E49" s="158"/>
      <c r="F49" s="158"/>
    </row>
    <row r="51" spans="1:6" ht="15.75" thickBot="1">
      <c r="A51" s="83" t="s">
        <v>35</v>
      </c>
      <c r="B51" s="84" t="s">
        <v>54</v>
      </c>
      <c r="C51" s="84" t="s">
        <v>55</v>
      </c>
      <c r="D51" s="84" t="s">
        <v>57</v>
      </c>
      <c r="E51" s="84" t="s">
        <v>58</v>
      </c>
      <c r="F51" s="84" t="s">
        <v>62</v>
      </c>
    </row>
    <row r="52" spans="1:6">
      <c r="A52" s="68" t="s">
        <v>59</v>
      </c>
      <c r="B52" s="68">
        <f>'Prevención I T'!E52</f>
        <v>172103</v>
      </c>
      <c r="C52" s="68">
        <f>'Prevención 2T'!E52</f>
        <v>172103</v>
      </c>
      <c r="D52" s="68">
        <f>'Prevención 3T'!E52</f>
        <v>0</v>
      </c>
      <c r="E52" s="68">
        <f>'Prevención 4T'!E52</f>
        <v>657202.5</v>
      </c>
      <c r="F52" s="69">
        <f>B52</f>
        <v>172103</v>
      </c>
    </row>
    <row r="53" spans="1:6">
      <c r="A53" s="68" t="s">
        <v>43</v>
      </c>
      <c r="B53" s="68">
        <f>'Prevención I T'!E53</f>
        <v>0</v>
      </c>
      <c r="C53" s="68">
        <f>'Prevención 2T'!E53</f>
        <v>0</v>
      </c>
      <c r="D53" s="68">
        <f>'Prevención 3T'!E53</f>
        <v>4412000</v>
      </c>
      <c r="E53" s="68">
        <f>'Prevención 4T'!E53</f>
        <v>7588000</v>
      </c>
      <c r="F53" s="69">
        <f>SUM(B53:E53)</f>
        <v>12000000</v>
      </c>
    </row>
    <row r="54" spans="1:6">
      <c r="A54" s="80" t="s">
        <v>44</v>
      </c>
      <c r="B54" s="68">
        <f>'Prevención I T'!E54</f>
        <v>172103</v>
      </c>
      <c r="C54" s="68">
        <f>'Prevención 2T'!E54</f>
        <v>172103</v>
      </c>
      <c r="D54" s="68">
        <f>'Prevención 3T'!E54</f>
        <v>4412000</v>
      </c>
      <c r="E54" s="68">
        <f>'Prevención 4T'!E54</f>
        <v>8245202.5</v>
      </c>
      <c r="F54" s="73">
        <f>+F52+F53</f>
        <v>12172103</v>
      </c>
    </row>
    <row r="55" spans="1:6">
      <c r="A55" s="96" t="s">
        <v>103</v>
      </c>
      <c r="B55" s="68">
        <f>'Prevención I T'!E55</f>
        <v>0</v>
      </c>
      <c r="C55" s="68">
        <f>'Prevención 2T'!E55</f>
        <v>0</v>
      </c>
      <c r="D55" s="68">
        <f>'Prevención 3T'!E55</f>
        <v>3754797.5</v>
      </c>
      <c r="E55" s="68">
        <f>'Prevención 4T'!E55</f>
        <v>7294615</v>
      </c>
      <c r="F55" s="69">
        <f>SUM(B55:E55)</f>
        <v>11049412.5</v>
      </c>
    </row>
    <row r="56" spans="1:6">
      <c r="A56" s="96"/>
      <c r="B56" s="68">
        <f>'Prevención I T'!E56</f>
        <v>0</v>
      </c>
      <c r="C56" s="68">
        <f>'Prevención 2T'!E56</f>
        <v>172103</v>
      </c>
      <c r="D56" s="68">
        <f>'Prevención 3T'!E56</f>
        <v>0</v>
      </c>
      <c r="E56" s="68">
        <f>'Prevención 4T'!E56</f>
        <v>0</v>
      </c>
      <c r="F56" s="69">
        <f>SUM(B56:E56)</f>
        <v>172103</v>
      </c>
    </row>
    <row r="57" spans="1:6">
      <c r="A57" s="80" t="s">
        <v>46</v>
      </c>
      <c r="B57" s="68">
        <f>'Prevención I T'!E57</f>
        <v>172103</v>
      </c>
      <c r="C57" s="68">
        <f>'Prevención 2T'!E57</f>
        <v>0</v>
      </c>
      <c r="D57" s="68">
        <f>'Prevención 3T'!E57</f>
        <v>657202.5</v>
      </c>
      <c r="E57" s="68">
        <f>'Prevención 4T'!E57</f>
        <v>950587.5</v>
      </c>
      <c r="F57" s="73">
        <f>+F54-F55-F56</f>
        <v>950587.5</v>
      </c>
    </row>
    <row r="58" spans="1:6" ht="15.75" thickBot="1">
      <c r="A58" s="97"/>
      <c r="B58" s="97"/>
      <c r="C58" s="97"/>
      <c r="D58" s="97"/>
      <c r="E58" s="97"/>
      <c r="F58" s="97"/>
    </row>
    <row r="59" spans="1:6" ht="15.75" thickTop="1">
      <c r="A59" s="90" t="s">
        <v>47</v>
      </c>
    </row>
    <row r="60" spans="1:6">
      <c r="A60" s="68"/>
    </row>
    <row r="63" spans="1:6">
      <c r="A63" s="7" t="s">
        <v>122</v>
      </c>
    </row>
    <row r="71" spans="1:1">
      <c r="A71" s="68"/>
    </row>
    <row r="78" spans="1:1">
      <c r="A78" s="68"/>
    </row>
    <row r="79" spans="1:1">
      <c r="A79" s="68"/>
    </row>
    <row r="80" spans="1:1">
      <c r="A80" s="68"/>
    </row>
    <row r="81" spans="1:1">
      <c r="A81" s="68"/>
    </row>
    <row r="82" spans="1:1">
      <c r="A82" s="68"/>
    </row>
    <row r="83" spans="1:1">
      <c r="A83" s="68"/>
    </row>
    <row r="84" spans="1:1">
      <c r="A84" s="68"/>
    </row>
    <row r="85" spans="1:1">
      <c r="A85" s="68"/>
    </row>
    <row r="86" spans="1:1">
      <c r="A86" s="68"/>
    </row>
    <row r="87" spans="1:1">
      <c r="A87" s="68"/>
    </row>
    <row r="88" spans="1:1">
      <c r="A88" s="68"/>
    </row>
    <row r="89" spans="1:1">
      <c r="A89" s="68"/>
    </row>
    <row r="90" spans="1:1">
      <c r="A90" s="68"/>
    </row>
    <row r="91" spans="1:1">
      <c r="A91" s="68"/>
    </row>
    <row r="92" spans="1:1">
      <c r="A92" s="68"/>
    </row>
    <row r="93" spans="1:1">
      <c r="A93" s="68"/>
    </row>
    <row r="94" spans="1:1">
      <c r="A94" s="68"/>
    </row>
    <row r="95" spans="1:1">
      <c r="A95" s="68"/>
    </row>
    <row r="96" spans="1:1">
      <c r="A96" s="68"/>
    </row>
    <row r="97" spans="1:1">
      <c r="A97" s="68"/>
    </row>
    <row r="98" spans="1:1">
      <c r="A98" s="68"/>
    </row>
    <row r="99" spans="1:1">
      <c r="A99" s="68"/>
    </row>
    <row r="100" spans="1:1">
      <c r="A100" s="68"/>
    </row>
    <row r="101" spans="1:1">
      <c r="A101" s="68"/>
    </row>
    <row r="102" spans="1:1">
      <c r="A102" s="68"/>
    </row>
    <row r="103" spans="1:1">
      <c r="A103" s="68"/>
    </row>
    <row r="104" spans="1:1">
      <c r="A104" s="68"/>
    </row>
    <row r="105" spans="1:1">
      <c r="A105" s="68"/>
    </row>
    <row r="106" spans="1:1">
      <c r="A106" s="68"/>
    </row>
    <row r="107" spans="1:1">
      <c r="A107" s="68"/>
    </row>
    <row r="108" spans="1:1">
      <c r="A108" s="68"/>
    </row>
    <row r="109" spans="1:1">
      <c r="A109" s="68"/>
    </row>
    <row r="110" spans="1:1">
      <c r="A110" s="68"/>
    </row>
    <row r="111" spans="1:1">
      <c r="A111" s="68"/>
    </row>
    <row r="112" spans="1:1">
      <c r="A112" s="68"/>
    </row>
    <row r="113" spans="1:1">
      <c r="A113" s="68"/>
    </row>
    <row r="114" spans="1:1">
      <c r="A114" s="68"/>
    </row>
    <row r="115" spans="1:1">
      <c r="A115" s="68"/>
    </row>
    <row r="116" spans="1:1">
      <c r="A116" s="68"/>
    </row>
    <row r="117" spans="1:1">
      <c r="A117" s="68"/>
    </row>
    <row r="118" spans="1:1">
      <c r="A118" s="68"/>
    </row>
    <row r="119" spans="1:1">
      <c r="A119" s="68"/>
    </row>
  </sheetData>
  <mergeCells count="12">
    <mergeCell ref="A34:F34"/>
    <mergeCell ref="A47:F47"/>
    <mergeCell ref="A48:F48"/>
    <mergeCell ref="A49:F49"/>
    <mergeCell ref="A1:E1"/>
    <mergeCell ref="A8:G8"/>
    <mergeCell ref="A7:G7"/>
    <mergeCell ref="A22:F22"/>
    <mergeCell ref="A20:F20"/>
    <mergeCell ref="A21:F21"/>
    <mergeCell ref="A32:F32"/>
    <mergeCell ref="A33:F33"/>
  </mergeCells>
  <pageMargins left="0.70866141732283472" right="0.70866141732283472" top="0.74803149606299213" bottom="0.74803149606299213" header="0.31496062992125984" footer="0.31496062992125984"/>
  <pageSetup scale="64" firstPageNumber="30" orientation="portrait" useFirstPageNumber="1" r:id="rId1"/>
  <headerFooter>
    <oddFooter>&amp;R&amp;"-,Negrita"&amp;12&amp;P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topLeftCell="A52" workbookViewId="0">
      <selection activeCell="E70" sqref="E70"/>
    </sheetView>
  </sheetViews>
  <sheetFormatPr defaultColWidth="11.5703125" defaultRowHeight="15"/>
  <cols>
    <col min="1" max="1" width="40.7109375" style="34" customWidth="1"/>
    <col min="2" max="5" width="15.7109375" style="29" customWidth="1"/>
    <col min="6" max="6" width="11.42578125" style="29" bestFit="1" customWidth="1"/>
    <col min="7" max="7" width="13.5703125" style="29" customWidth="1"/>
    <col min="8" max="8" width="11.5703125" style="29" bestFit="1" customWidth="1"/>
    <col min="9" max="9" width="14.140625" style="29" bestFit="1" customWidth="1"/>
    <col min="10" max="10" width="11.5703125" style="29" bestFit="1" customWidth="1"/>
    <col min="11" max="11" width="11.140625" style="29" customWidth="1"/>
    <col min="12" max="13" width="12.28515625" style="29" bestFit="1" customWidth="1"/>
    <col min="14" max="15" width="12.5703125" style="29" bestFit="1" customWidth="1"/>
    <col min="16" max="16384" width="11.5703125" style="29"/>
  </cols>
  <sheetData>
    <row r="1" spans="1:10">
      <c r="A1" s="156" t="s">
        <v>0</v>
      </c>
      <c r="B1" s="156"/>
      <c r="C1" s="156"/>
      <c r="D1" s="156"/>
      <c r="E1" s="156"/>
      <c r="F1" s="156"/>
    </row>
    <row r="2" spans="1:10">
      <c r="A2" s="30" t="s">
        <v>1</v>
      </c>
      <c r="B2" s="3" t="s">
        <v>118</v>
      </c>
      <c r="C2" s="3"/>
      <c r="D2" s="3"/>
      <c r="E2" s="3"/>
      <c r="F2" s="3"/>
    </row>
    <row r="3" spans="1:10">
      <c r="A3" s="30" t="s">
        <v>2</v>
      </c>
      <c r="B3" s="32" t="s">
        <v>3</v>
      </c>
      <c r="C3" s="31"/>
      <c r="D3" s="31"/>
      <c r="E3" s="31"/>
      <c r="F3" s="31"/>
    </row>
    <row r="4" spans="1:10">
      <c r="A4" s="30" t="s">
        <v>4</v>
      </c>
      <c r="B4" s="31" t="s">
        <v>5</v>
      </c>
      <c r="C4" s="31"/>
      <c r="D4" s="31"/>
      <c r="E4" s="31"/>
      <c r="F4" s="31"/>
    </row>
    <row r="5" spans="1:10">
      <c r="A5" s="30" t="s">
        <v>53</v>
      </c>
      <c r="B5" s="33" t="s">
        <v>76</v>
      </c>
      <c r="C5" s="31"/>
      <c r="D5" s="31"/>
      <c r="E5" s="31"/>
      <c r="F5" s="31"/>
    </row>
    <row r="6" spans="1:10">
      <c r="A6" s="30"/>
      <c r="B6" s="33"/>
      <c r="C6" s="31"/>
      <c r="D6" s="31"/>
      <c r="E6" s="31"/>
      <c r="F6" s="31"/>
    </row>
    <row r="7" spans="1:10">
      <c r="A7" s="156" t="s">
        <v>7</v>
      </c>
      <c r="B7" s="156"/>
      <c r="C7" s="156"/>
      <c r="D7" s="156"/>
      <c r="E7" s="156"/>
      <c r="F7" s="156"/>
    </row>
    <row r="8" spans="1:10">
      <c r="A8" s="156" t="s">
        <v>8</v>
      </c>
      <c r="B8" s="156"/>
      <c r="C8" s="156"/>
      <c r="D8" s="156"/>
      <c r="E8" s="156"/>
      <c r="F8" s="156"/>
    </row>
    <row r="10" spans="1:10" ht="15.75" thickBot="1">
      <c r="A10" s="35" t="s">
        <v>9</v>
      </c>
      <c r="B10" s="36" t="s">
        <v>10</v>
      </c>
      <c r="C10" s="36" t="s">
        <v>14</v>
      </c>
      <c r="D10" s="36" t="s">
        <v>15</v>
      </c>
      <c r="E10" s="36" t="s">
        <v>16</v>
      </c>
      <c r="F10" s="36" t="s">
        <v>55</v>
      </c>
    </row>
    <row r="11" spans="1:10">
      <c r="A11" s="37" t="s">
        <v>23</v>
      </c>
      <c r="B11" s="34"/>
      <c r="C11" s="34"/>
      <c r="D11" s="34"/>
      <c r="E11" s="34"/>
      <c r="F11" s="34"/>
    </row>
    <row r="12" spans="1:10">
      <c r="A12" s="11" t="s">
        <v>71</v>
      </c>
      <c r="B12" s="34" t="s">
        <v>25</v>
      </c>
      <c r="C12" s="133">
        <v>10</v>
      </c>
      <c r="D12" s="133">
        <v>12</v>
      </c>
      <c r="E12" s="133">
        <v>11</v>
      </c>
      <c r="F12" s="134">
        <f>SUM(C12:E12)</f>
        <v>33</v>
      </c>
      <c r="H12" s="34"/>
      <c r="I12" s="34"/>
      <c r="J12" s="34"/>
    </row>
    <row r="13" spans="1:10">
      <c r="A13" s="11" t="s">
        <v>72</v>
      </c>
      <c r="B13" s="34" t="s">
        <v>25</v>
      </c>
      <c r="C13" s="133">
        <v>10</v>
      </c>
      <c r="D13" s="133">
        <v>9</v>
      </c>
      <c r="E13" s="133">
        <v>9</v>
      </c>
      <c r="F13" s="134">
        <f t="shared" ref="F13" si="0">SUM(C13:E13)</f>
        <v>28</v>
      </c>
      <c r="H13" s="34"/>
      <c r="I13" s="34"/>
      <c r="J13" s="34"/>
    </row>
    <row r="14" spans="1:10">
      <c r="A14" s="11" t="s">
        <v>73</v>
      </c>
      <c r="B14" s="34" t="s">
        <v>25</v>
      </c>
      <c r="C14" s="133">
        <v>20</v>
      </c>
      <c r="D14" s="133">
        <v>23</v>
      </c>
      <c r="E14" s="133">
        <v>21</v>
      </c>
      <c r="F14" s="134">
        <f>E14</f>
        <v>21</v>
      </c>
      <c r="H14" s="34"/>
      <c r="I14" s="34"/>
      <c r="J14" s="34"/>
    </row>
    <row r="15" spans="1:10">
      <c r="A15" s="10" t="s">
        <v>113</v>
      </c>
      <c r="B15" s="7" t="s">
        <v>110</v>
      </c>
      <c r="C15" s="133">
        <v>7</v>
      </c>
      <c r="D15" s="133">
        <v>6</v>
      </c>
      <c r="E15" s="133">
        <v>11</v>
      </c>
      <c r="F15" s="134">
        <f>AVERAGE(C15:E15)</f>
        <v>8</v>
      </c>
      <c r="H15" s="34"/>
      <c r="I15" s="34"/>
      <c r="J15" s="34"/>
    </row>
    <row r="16" spans="1:10">
      <c r="A16" s="37"/>
      <c r="B16" s="7" t="s">
        <v>25</v>
      </c>
      <c r="C16" s="134">
        <v>16</v>
      </c>
      <c r="D16" s="134">
        <v>14</v>
      </c>
      <c r="E16" s="134">
        <v>22</v>
      </c>
      <c r="F16" s="134">
        <f>AVERAGE(C16:E16)</f>
        <v>17.333333333333332</v>
      </c>
      <c r="H16" s="34"/>
      <c r="I16" s="34"/>
      <c r="J16" s="34"/>
    </row>
    <row r="17" spans="1:10">
      <c r="A17" s="37"/>
      <c r="B17" s="7" t="s">
        <v>111</v>
      </c>
      <c r="C17" s="133">
        <v>21</v>
      </c>
      <c r="D17" s="133">
        <v>18</v>
      </c>
      <c r="E17" s="133">
        <v>22</v>
      </c>
      <c r="F17" s="134">
        <f>SUM(C17:E17)</f>
        <v>61</v>
      </c>
      <c r="H17" s="34"/>
      <c r="I17" s="34"/>
      <c r="J17" s="34"/>
    </row>
    <row r="18" spans="1:10">
      <c r="A18" s="39"/>
      <c r="C18" s="135"/>
      <c r="D18" s="135"/>
      <c r="E18" s="135"/>
      <c r="F18" s="135"/>
    </row>
    <row r="19" spans="1:10" ht="15.75" thickBot="1">
      <c r="A19" s="14" t="s">
        <v>112</v>
      </c>
      <c r="B19" s="41"/>
      <c r="C19" s="136">
        <f>+C12+C16</f>
        <v>26</v>
      </c>
      <c r="D19" s="136">
        <f t="shared" ref="D19:F19" si="1">+D12+D16</f>
        <v>26</v>
      </c>
      <c r="E19" s="136">
        <f t="shared" si="1"/>
        <v>33</v>
      </c>
      <c r="F19" s="136">
        <f t="shared" si="1"/>
        <v>50.333333333333329</v>
      </c>
    </row>
    <row r="20" spans="1:10" ht="15.75" thickTop="1">
      <c r="A20" s="104" t="s">
        <v>114</v>
      </c>
      <c r="B20" s="60"/>
      <c r="C20" s="61"/>
      <c r="D20" s="61"/>
      <c r="E20" s="61"/>
      <c r="F20" s="62"/>
    </row>
    <row r="21" spans="1:10">
      <c r="A21" s="104" t="s">
        <v>28</v>
      </c>
    </row>
    <row r="23" spans="1:10">
      <c r="A23" s="157" t="s">
        <v>29</v>
      </c>
      <c r="B23" s="157"/>
      <c r="C23" s="157"/>
      <c r="D23" s="157"/>
      <c r="E23" s="157"/>
    </row>
    <row r="24" spans="1:10">
      <c r="A24" s="156" t="s">
        <v>30</v>
      </c>
      <c r="B24" s="156"/>
      <c r="C24" s="156"/>
      <c r="D24" s="156"/>
      <c r="E24" s="156"/>
    </row>
    <row r="25" spans="1:10">
      <c r="A25" s="30" t="s">
        <v>31</v>
      </c>
      <c r="B25" s="33" t="s">
        <v>32</v>
      </c>
      <c r="C25" s="38"/>
      <c r="D25" s="38"/>
      <c r="E25" s="38"/>
    </row>
    <row r="27" spans="1:10" ht="15.75" thickBot="1">
      <c r="A27" s="35" t="s">
        <v>9</v>
      </c>
      <c r="B27" s="36" t="s">
        <v>14</v>
      </c>
      <c r="C27" s="36" t="s">
        <v>15</v>
      </c>
      <c r="D27" s="36" t="s">
        <v>16</v>
      </c>
      <c r="E27" s="36" t="s">
        <v>55</v>
      </c>
    </row>
    <row r="28" spans="1:10">
      <c r="A28" s="42" t="s">
        <v>23</v>
      </c>
    </row>
    <row r="29" spans="1:10">
      <c r="A29" s="43" t="s">
        <v>24</v>
      </c>
      <c r="B29" s="64">
        <v>3956583</v>
      </c>
      <c r="C29" s="64">
        <v>1491960</v>
      </c>
      <c r="D29" s="64">
        <v>4951472.47</v>
      </c>
      <c r="E29" s="64">
        <f>SUM(B29:D29)</f>
        <v>10400015.469999999</v>
      </c>
    </row>
    <row r="30" spans="1:10">
      <c r="A30" s="42" t="s">
        <v>26</v>
      </c>
      <c r="B30" s="64">
        <v>190840</v>
      </c>
      <c r="C30" s="64">
        <v>282275</v>
      </c>
      <c r="D30" s="64">
        <v>334000</v>
      </c>
      <c r="E30" s="64">
        <f>SUM(B30:D30)</f>
        <v>807115</v>
      </c>
    </row>
    <row r="31" spans="1:10">
      <c r="A31" s="42"/>
      <c r="B31" s="64"/>
      <c r="C31" s="63"/>
      <c r="D31" s="63"/>
      <c r="E31" s="64"/>
    </row>
    <row r="32" spans="1:10" ht="15.75" thickBot="1">
      <c r="A32" s="40" t="s">
        <v>27</v>
      </c>
      <c r="B32" s="67">
        <f>AVERAGE(B29:B30)</f>
        <v>2073711.5</v>
      </c>
      <c r="C32" s="65">
        <f t="shared" ref="C32:D32" si="2">SUM(C29:C31)</f>
        <v>1774235</v>
      </c>
      <c r="D32" s="65">
        <f t="shared" si="2"/>
        <v>5285472.47</v>
      </c>
      <c r="E32" s="66">
        <f>SUM(E29:E30)</f>
        <v>11207130.469999999</v>
      </c>
      <c r="F32" s="44"/>
    </row>
    <row r="33" spans="1:7" ht="15.75" thickTop="1">
      <c r="A33" s="104" t="s">
        <v>33</v>
      </c>
    </row>
    <row r="35" spans="1:7">
      <c r="A35" s="156" t="s">
        <v>34</v>
      </c>
      <c r="B35" s="156"/>
      <c r="C35" s="156"/>
      <c r="D35" s="156"/>
      <c r="E35" s="156"/>
    </row>
    <row r="36" spans="1:7">
      <c r="A36" s="156" t="s">
        <v>30</v>
      </c>
      <c r="B36" s="156"/>
      <c r="C36" s="156"/>
      <c r="D36" s="156"/>
      <c r="E36" s="156"/>
      <c r="G36" s="44"/>
    </row>
    <row r="37" spans="1:7">
      <c r="A37" s="30" t="s">
        <v>31</v>
      </c>
      <c r="B37" s="31" t="s">
        <v>32</v>
      </c>
      <c r="C37" s="38"/>
      <c r="D37" s="38"/>
      <c r="E37" s="38"/>
    </row>
    <row r="39" spans="1:7" ht="15.75" thickBot="1">
      <c r="A39" s="35" t="s">
        <v>35</v>
      </c>
      <c r="B39" s="36" t="s">
        <v>14</v>
      </c>
      <c r="C39" s="36" t="s">
        <v>15</v>
      </c>
      <c r="D39" s="36" t="s">
        <v>16</v>
      </c>
      <c r="E39" s="36" t="s">
        <v>55</v>
      </c>
    </row>
    <row r="40" spans="1:7" ht="15.95" customHeight="1">
      <c r="A40" s="7" t="s">
        <v>36</v>
      </c>
      <c r="B40" s="63">
        <v>669772.5</v>
      </c>
      <c r="C40" s="63">
        <v>854565</v>
      </c>
      <c r="D40" s="63">
        <v>970792.5</v>
      </c>
      <c r="E40" s="64">
        <f t="shared" ref="E40:E56" si="3">SUM(B40:D40)</f>
        <v>2495130</v>
      </c>
    </row>
    <row r="41" spans="1:7">
      <c r="A41" s="7" t="s">
        <v>37</v>
      </c>
      <c r="B41" s="63">
        <v>3202000</v>
      </c>
      <c r="C41" s="63">
        <v>432000</v>
      </c>
      <c r="D41" s="63">
        <v>2945360</v>
      </c>
      <c r="E41" s="64">
        <f t="shared" si="3"/>
        <v>6579360</v>
      </c>
    </row>
    <row r="42" spans="1:7">
      <c r="A42" s="7" t="s">
        <v>38</v>
      </c>
      <c r="B42" s="63">
        <v>153740</v>
      </c>
      <c r="C42" s="63">
        <v>279125</v>
      </c>
      <c r="D42" s="63">
        <v>1054050</v>
      </c>
      <c r="E42" s="64">
        <f t="shared" si="3"/>
        <v>1486915</v>
      </c>
    </row>
    <row r="43" spans="1:7">
      <c r="A43" s="7" t="s">
        <v>39</v>
      </c>
      <c r="B43" s="63">
        <v>0</v>
      </c>
      <c r="C43" s="63">
        <v>0</v>
      </c>
      <c r="D43" s="63">
        <v>0</v>
      </c>
      <c r="E43" s="64">
        <f t="shared" si="3"/>
        <v>0</v>
      </c>
    </row>
    <row r="44" spans="1:7">
      <c r="A44" s="7" t="s">
        <v>40</v>
      </c>
      <c r="B44" s="63">
        <v>9810</v>
      </c>
      <c r="C44" s="63">
        <v>18940</v>
      </c>
      <c r="D44" s="63">
        <v>0</v>
      </c>
      <c r="E44" s="64">
        <f t="shared" si="3"/>
        <v>28750</v>
      </c>
    </row>
    <row r="45" spans="1:7">
      <c r="A45" s="7" t="s">
        <v>82</v>
      </c>
      <c r="B45" s="63">
        <v>0</v>
      </c>
      <c r="C45" s="63">
        <v>0</v>
      </c>
      <c r="D45" s="63">
        <v>0</v>
      </c>
      <c r="E45" s="64">
        <f t="shared" si="3"/>
        <v>0</v>
      </c>
    </row>
    <row r="46" spans="1:7">
      <c r="A46" s="7" t="s">
        <v>83</v>
      </c>
      <c r="B46" s="63">
        <v>0</v>
      </c>
      <c r="C46" s="63">
        <v>0</v>
      </c>
      <c r="D46" s="63">
        <v>0</v>
      </c>
      <c r="E46" s="64">
        <f t="shared" si="3"/>
        <v>0</v>
      </c>
    </row>
    <row r="47" spans="1:7">
      <c r="A47" s="7" t="s">
        <v>84</v>
      </c>
      <c r="B47" s="63">
        <v>0</v>
      </c>
      <c r="C47" s="63">
        <v>0</v>
      </c>
      <c r="D47" s="63">
        <v>0</v>
      </c>
      <c r="E47" s="64">
        <f t="shared" si="3"/>
        <v>0</v>
      </c>
    </row>
    <row r="48" spans="1:7">
      <c r="A48" s="7" t="s">
        <v>85</v>
      </c>
      <c r="B48" s="63">
        <v>112100</v>
      </c>
      <c r="C48" s="63">
        <v>168150</v>
      </c>
      <c r="D48" s="63">
        <v>179950</v>
      </c>
      <c r="E48" s="64">
        <f t="shared" si="3"/>
        <v>460200</v>
      </c>
    </row>
    <row r="49" spans="1:5">
      <c r="A49" s="7" t="s">
        <v>86</v>
      </c>
      <c r="B49" s="63">
        <v>0</v>
      </c>
      <c r="C49" s="63">
        <v>0</v>
      </c>
      <c r="D49" s="63">
        <v>0</v>
      </c>
      <c r="E49" s="64">
        <f t="shared" si="3"/>
        <v>0</v>
      </c>
    </row>
    <row r="50" spans="1:5">
      <c r="A50" s="7" t="s">
        <v>87</v>
      </c>
      <c r="B50" s="63">
        <v>0</v>
      </c>
      <c r="C50" s="63">
        <v>0</v>
      </c>
      <c r="D50" s="63">
        <v>0</v>
      </c>
      <c r="E50" s="64">
        <f t="shared" si="3"/>
        <v>0</v>
      </c>
    </row>
    <row r="51" spans="1:5">
      <c r="A51" s="7" t="s">
        <v>106</v>
      </c>
      <c r="B51" s="63">
        <v>0</v>
      </c>
      <c r="C51" s="63">
        <v>0</v>
      </c>
      <c r="D51" s="63">
        <v>0</v>
      </c>
      <c r="E51" s="64">
        <f t="shared" si="3"/>
        <v>0</v>
      </c>
    </row>
    <row r="52" spans="1:5">
      <c r="A52" s="7" t="s">
        <v>89</v>
      </c>
      <c r="B52" s="63">
        <v>0</v>
      </c>
      <c r="C52" s="63">
        <v>0</v>
      </c>
      <c r="D52" s="63">
        <v>0</v>
      </c>
      <c r="E52" s="64">
        <f t="shared" si="3"/>
        <v>0</v>
      </c>
    </row>
    <row r="53" spans="1:5">
      <c r="A53" s="7" t="s">
        <v>107</v>
      </c>
      <c r="B53" s="63">
        <v>0</v>
      </c>
      <c r="C53" s="63">
        <v>0</v>
      </c>
      <c r="D53" s="63">
        <v>0</v>
      </c>
      <c r="E53" s="64">
        <f t="shared" si="3"/>
        <v>0</v>
      </c>
    </row>
    <row r="54" spans="1:5">
      <c r="A54" s="7" t="s">
        <v>91</v>
      </c>
      <c r="B54" s="63">
        <v>0</v>
      </c>
      <c r="C54" s="63">
        <v>21455</v>
      </c>
      <c r="D54" s="63">
        <v>135319.97</v>
      </c>
      <c r="E54" s="64">
        <f t="shared" si="3"/>
        <v>156774.97</v>
      </c>
    </row>
    <row r="55" spans="1:5">
      <c r="A55" s="1" t="s">
        <v>115</v>
      </c>
      <c r="B55" s="63"/>
      <c r="C55" s="63"/>
      <c r="D55" s="63"/>
      <c r="E55" s="64">
        <f t="shared" si="3"/>
        <v>0</v>
      </c>
    </row>
    <row r="56" spans="1:5">
      <c r="A56" s="1" t="s">
        <v>116</v>
      </c>
      <c r="B56" s="63"/>
      <c r="C56" s="63"/>
      <c r="D56" s="63"/>
      <c r="E56" s="64">
        <f t="shared" si="3"/>
        <v>0</v>
      </c>
    </row>
    <row r="57" spans="1:5">
      <c r="B57" s="109"/>
      <c r="C57" s="107"/>
      <c r="D57" s="107"/>
      <c r="E57" s="108"/>
    </row>
    <row r="58" spans="1:5" ht="15.75" thickBot="1">
      <c r="A58" s="40" t="s">
        <v>27</v>
      </c>
      <c r="B58" s="110">
        <f>SUM(B40:B57)</f>
        <v>4147422.5</v>
      </c>
      <c r="C58" s="110">
        <f t="shared" ref="C58:E58" si="4">SUM(C40:C57)</f>
        <v>1774235</v>
      </c>
      <c r="D58" s="150">
        <f t="shared" si="4"/>
        <v>5285472.47</v>
      </c>
      <c r="E58" s="110">
        <f t="shared" si="4"/>
        <v>11207129.970000001</v>
      </c>
    </row>
    <row r="59" spans="1:5" ht="15.75" thickTop="1">
      <c r="A59" s="104" t="s">
        <v>33</v>
      </c>
    </row>
    <row r="61" spans="1:5">
      <c r="A61" s="156" t="s">
        <v>41</v>
      </c>
      <c r="B61" s="156"/>
      <c r="C61" s="156"/>
      <c r="D61" s="156"/>
      <c r="E61" s="156"/>
    </row>
    <row r="62" spans="1:5">
      <c r="A62" s="156" t="s">
        <v>42</v>
      </c>
      <c r="B62" s="156"/>
      <c r="C62" s="156"/>
      <c r="D62" s="156"/>
      <c r="E62" s="156"/>
    </row>
    <row r="63" spans="1:5">
      <c r="A63" s="30" t="s">
        <v>31</v>
      </c>
      <c r="B63" s="45" t="s">
        <v>32</v>
      </c>
      <c r="C63" s="38"/>
      <c r="D63" s="38"/>
      <c r="E63" s="38"/>
    </row>
    <row r="65" spans="1:14" ht="15.75" thickBot="1">
      <c r="A65" s="35" t="s">
        <v>35</v>
      </c>
      <c r="B65" s="36" t="s">
        <v>14</v>
      </c>
      <c r="C65" s="36" t="s">
        <v>15</v>
      </c>
      <c r="D65" s="36" t="s">
        <v>16</v>
      </c>
      <c r="E65" s="36" t="s">
        <v>55</v>
      </c>
    </row>
    <row r="66" spans="1:14">
      <c r="A66" s="29" t="s">
        <v>60</v>
      </c>
      <c r="B66" s="141">
        <f>'Tratamiento 1T'!E72</f>
        <v>8251232.4199999999</v>
      </c>
      <c r="C66" s="141">
        <f>B72</f>
        <v>4103809.92</v>
      </c>
      <c r="D66" s="141">
        <f>C72</f>
        <v>34245574.920000002</v>
      </c>
      <c r="E66" s="141">
        <f>B66</f>
        <v>8251232.4199999999</v>
      </c>
      <c r="G66" s="151"/>
      <c r="H66" s="151"/>
      <c r="I66" s="151"/>
    </row>
    <row r="67" spans="1:14">
      <c r="A67" s="29" t="s">
        <v>43</v>
      </c>
      <c r="B67" s="141">
        <v>0</v>
      </c>
      <c r="C67" s="141">
        <v>31916000</v>
      </c>
      <c r="D67" s="141">
        <v>0</v>
      </c>
      <c r="E67" s="141">
        <f>SUM(B67:D67)</f>
        <v>31916000</v>
      </c>
      <c r="G67" s="151"/>
      <c r="H67" s="151"/>
      <c r="I67" s="151"/>
    </row>
    <row r="68" spans="1:14">
      <c r="A68" s="1" t="s">
        <v>92</v>
      </c>
      <c r="B68" s="141">
        <v>0</v>
      </c>
      <c r="C68" s="141">
        <v>0</v>
      </c>
      <c r="D68" s="141">
        <v>0</v>
      </c>
      <c r="E68" s="141">
        <f>SUM(B68:D68)</f>
        <v>0</v>
      </c>
      <c r="G68" s="151"/>
      <c r="H68" s="151"/>
      <c r="I68" s="151"/>
    </row>
    <row r="69" spans="1:14">
      <c r="A69" s="31" t="s">
        <v>44</v>
      </c>
      <c r="B69" s="142">
        <f t="shared" ref="B69" si="5">B67+B66</f>
        <v>8251232.4199999999</v>
      </c>
      <c r="C69" s="142">
        <f t="shared" ref="C69" si="6">C67+C66</f>
        <v>36019809.920000002</v>
      </c>
      <c r="D69" s="142">
        <f t="shared" ref="D69" si="7">D67+D66</f>
        <v>34245574.920000002</v>
      </c>
      <c r="E69" s="142">
        <f t="shared" ref="E69" si="8">E67+E66</f>
        <v>40167232.420000002</v>
      </c>
      <c r="G69" s="151"/>
      <c r="H69" s="151"/>
      <c r="I69" s="151"/>
    </row>
    <row r="70" spans="1:14">
      <c r="A70" s="46" t="s">
        <v>45</v>
      </c>
      <c r="B70" s="141">
        <f>B58+B71</f>
        <v>4147422.5</v>
      </c>
      <c r="C70" s="141">
        <f t="shared" ref="C70:D70" si="9">C58+C71</f>
        <v>1774235</v>
      </c>
      <c r="D70" s="141">
        <f t="shared" si="9"/>
        <v>17608297.390000001</v>
      </c>
      <c r="E70" s="141">
        <f>SUM(B70:D70)</f>
        <v>23529954.890000001</v>
      </c>
      <c r="G70" s="151"/>
      <c r="H70" s="151"/>
      <c r="I70" s="151"/>
    </row>
    <row r="71" spans="1:14">
      <c r="A71" s="105" t="s">
        <v>93</v>
      </c>
      <c r="B71" s="141">
        <v>0</v>
      </c>
      <c r="C71" s="141">
        <v>0</v>
      </c>
      <c r="D71" s="141">
        <v>12322824.92</v>
      </c>
      <c r="E71" s="141">
        <f>SUM(B71:D71)</f>
        <v>12322824.92</v>
      </c>
      <c r="G71" s="151"/>
      <c r="H71" s="151"/>
      <c r="I71" s="151"/>
    </row>
    <row r="72" spans="1:14">
      <c r="A72" s="31" t="s">
        <v>46</v>
      </c>
      <c r="B72" s="142">
        <f t="shared" ref="B72:D72" si="10">+B69-B70-B71</f>
        <v>4103809.92</v>
      </c>
      <c r="C72" s="142">
        <f t="shared" si="10"/>
        <v>34245574.920000002</v>
      </c>
      <c r="D72" s="142">
        <f t="shared" si="10"/>
        <v>4314452.6100000013</v>
      </c>
      <c r="E72" s="142">
        <f>+E69-E70</f>
        <v>16637277.530000001</v>
      </c>
      <c r="G72" s="151"/>
      <c r="H72" s="151"/>
      <c r="I72" s="151"/>
    </row>
    <row r="73" spans="1:14" ht="15.75" thickBot="1">
      <c r="A73" s="47"/>
      <c r="B73" s="47"/>
      <c r="C73" s="47"/>
      <c r="D73" s="47"/>
      <c r="E73" s="47"/>
    </row>
    <row r="74" spans="1:14" ht="15.75" thickTop="1">
      <c r="A74" s="104" t="s">
        <v>47</v>
      </c>
    </row>
    <row r="75" spans="1:14">
      <c r="A75" s="29"/>
      <c r="D75" s="44"/>
      <c r="L75" s="44"/>
      <c r="M75" s="44"/>
      <c r="N75" s="44"/>
    </row>
    <row r="76" spans="1:14">
      <c r="D76" s="44"/>
    </row>
    <row r="77" spans="1:14">
      <c r="A77" s="7" t="s">
        <v>121</v>
      </c>
    </row>
    <row r="78" spans="1:14">
      <c r="B78" s="44"/>
    </row>
  </sheetData>
  <mergeCells count="9">
    <mergeCell ref="A36:E36"/>
    <mergeCell ref="A61:E61"/>
    <mergeCell ref="A62:E62"/>
    <mergeCell ref="A1:F1"/>
    <mergeCell ref="A7:F7"/>
    <mergeCell ref="A8:F8"/>
    <mergeCell ref="A23:E23"/>
    <mergeCell ref="A24:E24"/>
    <mergeCell ref="A35:E35"/>
  </mergeCells>
  <pageMargins left="0.70866141732283472" right="0.70866141732283472" top="0.74803149606299213" bottom="0.74803149606299213" header="0.31496062992125984" footer="0.31496062992125984"/>
  <pageSetup scale="64" firstPageNumber="18" orientation="portrait" useFirstPageNumber="1" r:id="rId1"/>
  <headerFooter>
    <oddFooter>&amp;R&amp;"-,Negrita"&amp;12&amp;P</oddFooter>
  </headerFooter>
  <ignoredErrors>
    <ignoredError sqref="B32" evalError="1"/>
    <ignoredError sqref="E6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topLeftCell="A55" workbookViewId="0">
      <selection activeCell="E70" sqref="E70"/>
    </sheetView>
  </sheetViews>
  <sheetFormatPr defaultColWidth="11.5703125" defaultRowHeight="15"/>
  <cols>
    <col min="1" max="1" width="40.7109375" style="7" customWidth="1"/>
    <col min="2" max="5" width="15.7109375" style="1" customWidth="1"/>
    <col min="6" max="6" width="11.42578125" style="1" bestFit="1" customWidth="1"/>
    <col min="7" max="7" width="11.5703125" style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10">
      <c r="A1" s="154" t="s">
        <v>0</v>
      </c>
      <c r="B1" s="154"/>
      <c r="C1" s="154"/>
      <c r="D1" s="154"/>
      <c r="E1" s="154"/>
      <c r="F1" s="154"/>
    </row>
    <row r="2" spans="1:10">
      <c r="A2" s="2" t="s">
        <v>1</v>
      </c>
      <c r="B2" s="3" t="s">
        <v>118</v>
      </c>
      <c r="C2" s="3"/>
      <c r="D2" s="3"/>
      <c r="E2" s="3"/>
      <c r="F2" s="3"/>
    </row>
    <row r="3" spans="1:10">
      <c r="A3" s="2" t="s">
        <v>2</v>
      </c>
      <c r="B3" s="4" t="s">
        <v>3</v>
      </c>
      <c r="C3" s="3"/>
      <c r="D3" s="3"/>
      <c r="E3" s="3"/>
      <c r="F3" s="3"/>
    </row>
    <row r="4" spans="1:10">
      <c r="A4" s="2" t="s">
        <v>4</v>
      </c>
      <c r="B4" s="3" t="s">
        <v>5</v>
      </c>
      <c r="C4" s="3"/>
      <c r="D4" s="3"/>
      <c r="E4" s="3"/>
      <c r="F4" s="3"/>
    </row>
    <row r="5" spans="1:10">
      <c r="A5" s="2" t="s">
        <v>53</v>
      </c>
      <c r="B5" s="5" t="s">
        <v>77</v>
      </c>
      <c r="C5" s="3"/>
      <c r="D5" s="3"/>
      <c r="E5" s="3"/>
      <c r="F5" s="3"/>
    </row>
    <row r="6" spans="1:10">
      <c r="A6" s="2"/>
      <c r="B6" s="5"/>
      <c r="C6" s="3"/>
      <c r="D6" s="3"/>
      <c r="E6" s="3"/>
      <c r="F6" s="3"/>
    </row>
    <row r="7" spans="1:10">
      <c r="A7" s="154" t="s">
        <v>7</v>
      </c>
      <c r="B7" s="154"/>
      <c r="C7" s="154"/>
      <c r="D7" s="154"/>
      <c r="E7" s="154"/>
      <c r="F7" s="154"/>
    </row>
    <row r="8" spans="1:10">
      <c r="A8" s="154" t="s">
        <v>8</v>
      </c>
      <c r="B8" s="154"/>
      <c r="C8" s="154"/>
      <c r="D8" s="154"/>
      <c r="E8" s="154"/>
      <c r="F8" s="154"/>
    </row>
    <row r="10" spans="1:10" ht="15.75" thickBot="1">
      <c r="A10" s="8" t="s">
        <v>9</v>
      </c>
      <c r="B10" s="9" t="s">
        <v>10</v>
      </c>
      <c r="C10" s="9" t="s">
        <v>17</v>
      </c>
      <c r="D10" s="9" t="s">
        <v>18</v>
      </c>
      <c r="E10" s="9" t="s">
        <v>56</v>
      </c>
      <c r="F10" s="9" t="s">
        <v>57</v>
      </c>
    </row>
    <row r="11" spans="1:10">
      <c r="A11" s="10" t="s">
        <v>23</v>
      </c>
      <c r="B11" s="7"/>
      <c r="C11" s="7"/>
      <c r="D11" s="7"/>
      <c r="E11" s="7"/>
      <c r="F11" s="7"/>
    </row>
    <row r="12" spans="1:10">
      <c r="A12" s="11" t="s">
        <v>71</v>
      </c>
      <c r="B12" s="7" t="s">
        <v>25</v>
      </c>
      <c r="C12" s="124">
        <v>10</v>
      </c>
      <c r="D12" s="124">
        <v>9</v>
      </c>
      <c r="E12" s="124">
        <v>6</v>
      </c>
      <c r="F12" s="124">
        <f>SUM(C12:E12)</f>
        <v>25</v>
      </c>
      <c r="H12" s="7"/>
      <c r="I12" s="7"/>
      <c r="J12" s="7"/>
    </row>
    <row r="13" spans="1:10">
      <c r="A13" s="11" t="s">
        <v>72</v>
      </c>
      <c r="B13" s="7" t="s">
        <v>25</v>
      </c>
      <c r="C13" s="124">
        <v>9</v>
      </c>
      <c r="D13" s="124">
        <v>9</v>
      </c>
      <c r="E13" s="124">
        <v>4</v>
      </c>
      <c r="F13" s="124">
        <f t="shared" ref="F13" si="0">SUM(C13:E13)</f>
        <v>22</v>
      </c>
      <c r="H13" s="7"/>
      <c r="I13" s="7"/>
      <c r="J13" s="7"/>
    </row>
    <row r="14" spans="1:10">
      <c r="A14" s="11" t="s">
        <v>73</v>
      </c>
      <c r="B14" s="7" t="s">
        <v>25</v>
      </c>
      <c r="C14" s="124">
        <v>19</v>
      </c>
      <c r="D14" s="124">
        <v>19</v>
      </c>
      <c r="E14" s="124">
        <v>21</v>
      </c>
      <c r="F14" s="124">
        <f>E14</f>
        <v>21</v>
      </c>
      <c r="H14" s="7"/>
      <c r="I14" s="7"/>
      <c r="J14" s="7"/>
    </row>
    <row r="15" spans="1:10">
      <c r="A15" s="10" t="s">
        <v>113</v>
      </c>
      <c r="B15" s="7" t="s">
        <v>110</v>
      </c>
      <c r="C15" s="124">
        <v>18</v>
      </c>
      <c r="D15" s="124">
        <v>15</v>
      </c>
      <c r="E15" s="124">
        <v>19</v>
      </c>
      <c r="F15" s="124">
        <f>AVERAGE(C15:E15)</f>
        <v>17.333333333333332</v>
      </c>
      <c r="H15" s="7"/>
      <c r="I15" s="7"/>
      <c r="J15" s="7"/>
    </row>
    <row r="16" spans="1:10">
      <c r="A16" s="10"/>
      <c r="B16" s="7" t="s">
        <v>25</v>
      </c>
      <c r="C16" s="124">
        <v>89</v>
      </c>
      <c r="D16" s="124">
        <v>69</v>
      </c>
      <c r="E16" s="124">
        <v>67</v>
      </c>
      <c r="F16" s="124">
        <f>AVERAGE(C16:E16)</f>
        <v>75</v>
      </c>
      <c r="H16" s="7"/>
      <c r="I16" s="7"/>
      <c r="J16" s="7"/>
    </row>
    <row r="17" spans="1:10">
      <c r="A17" s="10"/>
      <c r="B17" s="7" t="s">
        <v>111</v>
      </c>
      <c r="C17" s="124">
        <v>61</v>
      </c>
      <c r="D17" s="124">
        <v>44</v>
      </c>
      <c r="E17" s="124">
        <v>45</v>
      </c>
      <c r="F17" s="124">
        <f>SUM(C17:E17)</f>
        <v>150</v>
      </c>
      <c r="H17" s="7"/>
      <c r="I17" s="7"/>
      <c r="J17" s="7"/>
    </row>
    <row r="18" spans="1:10">
      <c r="A18" s="13"/>
      <c r="C18" s="126"/>
      <c r="D18" s="126"/>
      <c r="E18" s="126"/>
      <c r="F18" s="124"/>
    </row>
    <row r="19" spans="1:10" ht="15.75" thickBot="1">
      <c r="A19" s="14" t="s">
        <v>112</v>
      </c>
      <c r="B19" s="15"/>
      <c r="C19" s="127">
        <f>+C12+C16</f>
        <v>99</v>
      </c>
      <c r="D19" s="127">
        <f t="shared" ref="D19:F19" si="1">+D12+D16</f>
        <v>78</v>
      </c>
      <c r="E19" s="127">
        <f t="shared" si="1"/>
        <v>73</v>
      </c>
      <c r="F19" s="127">
        <f t="shared" si="1"/>
        <v>100</v>
      </c>
    </row>
    <row r="20" spans="1:10" ht="15.75" thickTop="1">
      <c r="A20" s="104" t="s">
        <v>114</v>
      </c>
      <c r="B20" s="56"/>
      <c r="C20" s="57"/>
      <c r="D20" s="57"/>
      <c r="E20" s="57"/>
      <c r="F20" s="57"/>
    </row>
    <row r="21" spans="1:10">
      <c r="A21" s="104" t="s">
        <v>28</v>
      </c>
    </row>
    <row r="23" spans="1:10">
      <c r="A23" s="155" t="s">
        <v>29</v>
      </c>
      <c r="B23" s="155"/>
      <c r="C23" s="155"/>
      <c r="D23" s="155"/>
      <c r="E23" s="155"/>
    </row>
    <row r="24" spans="1:10">
      <c r="A24" s="154" t="s">
        <v>30</v>
      </c>
      <c r="B24" s="154"/>
      <c r="C24" s="154"/>
      <c r="D24" s="154"/>
      <c r="E24" s="154"/>
    </row>
    <row r="25" spans="1:10">
      <c r="A25" s="2" t="s">
        <v>31</v>
      </c>
      <c r="B25" s="5" t="s">
        <v>32</v>
      </c>
      <c r="C25" s="17"/>
      <c r="D25" s="17"/>
      <c r="E25" s="17"/>
    </row>
    <row r="27" spans="1:10" ht="15.75" thickBot="1">
      <c r="A27" s="8" t="s">
        <v>9</v>
      </c>
      <c r="B27" s="9" t="s">
        <v>17</v>
      </c>
      <c r="C27" s="9" t="s">
        <v>18</v>
      </c>
      <c r="D27" s="9" t="s">
        <v>56</v>
      </c>
      <c r="E27" s="9" t="s">
        <v>57</v>
      </c>
    </row>
    <row r="28" spans="1:10">
      <c r="A28" s="18" t="s">
        <v>23</v>
      </c>
      <c r="B28" s="115"/>
      <c r="C28" s="115"/>
      <c r="D28" s="115"/>
      <c r="E28" s="115"/>
    </row>
    <row r="29" spans="1:10">
      <c r="A29" s="19" t="s">
        <v>24</v>
      </c>
      <c r="B29" s="69">
        <v>9113060.5</v>
      </c>
      <c r="C29" s="69">
        <v>2349535</v>
      </c>
      <c r="D29" s="69">
        <v>2399350</v>
      </c>
      <c r="E29" s="64">
        <f t="shared" ref="E29" si="2">SUM(B29:D29)</f>
        <v>13861945.5</v>
      </c>
    </row>
    <row r="30" spans="1:10">
      <c r="A30" s="18" t="s">
        <v>26</v>
      </c>
      <c r="B30" s="69">
        <v>583805</v>
      </c>
      <c r="C30" s="69">
        <v>462760</v>
      </c>
      <c r="D30" s="69">
        <v>355620</v>
      </c>
      <c r="E30" s="64">
        <f>SUM(B30:D30)</f>
        <v>1402185</v>
      </c>
    </row>
    <row r="31" spans="1:10">
      <c r="A31" s="18"/>
      <c r="B31" s="100"/>
      <c r="C31" s="100"/>
      <c r="D31" s="100"/>
      <c r="E31" s="100"/>
    </row>
    <row r="32" spans="1:10" ht="15.75" thickBot="1">
      <c r="A32" s="14" t="s">
        <v>27</v>
      </c>
      <c r="B32" s="70">
        <f>SUM(B29:B30)</f>
        <v>9696865.5</v>
      </c>
      <c r="C32" s="71">
        <f t="shared" ref="C32:D32" si="3">SUM(C29:C31)</f>
        <v>2812295</v>
      </c>
      <c r="D32" s="71">
        <f t="shared" si="3"/>
        <v>2754970</v>
      </c>
      <c r="E32" s="72">
        <f>SUM(E29:E30)</f>
        <v>15264130.5</v>
      </c>
      <c r="F32" s="20"/>
    </row>
    <row r="33" spans="1:7" ht="15.75" thickTop="1">
      <c r="A33" s="7" t="s">
        <v>33</v>
      </c>
    </row>
    <row r="35" spans="1:7">
      <c r="A35" s="154" t="s">
        <v>34</v>
      </c>
      <c r="B35" s="154"/>
      <c r="C35" s="154"/>
      <c r="D35" s="154"/>
      <c r="E35" s="154"/>
    </row>
    <row r="36" spans="1:7">
      <c r="A36" s="154" t="s">
        <v>30</v>
      </c>
      <c r="B36" s="154"/>
      <c r="C36" s="154"/>
      <c r="D36" s="154"/>
      <c r="E36" s="154"/>
      <c r="G36" s="20"/>
    </row>
    <row r="37" spans="1:7">
      <c r="A37" s="154" t="s">
        <v>67</v>
      </c>
      <c r="B37" s="154"/>
      <c r="C37" s="154"/>
      <c r="D37" s="154"/>
      <c r="E37" s="154"/>
    </row>
    <row r="39" spans="1:7" ht="15.75" thickBot="1">
      <c r="A39" s="8" t="s">
        <v>35</v>
      </c>
      <c r="B39" s="9" t="s">
        <v>17</v>
      </c>
      <c r="C39" s="9" t="s">
        <v>18</v>
      </c>
      <c r="D39" s="9" t="s">
        <v>56</v>
      </c>
      <c r="E39" s="9" t="s">
        <v>57</v>
      </c>
    </row>
    <row r="40" spans="1:7" ht="15.95" customHeight="1">
      <c r="A40" s="7" t="s">
        <v>36</v>
      </c>
      <c r="B40" s="111">
        <v>998622.5</v>
      </c>
      <c r="C40" s="111">
        <v>1053535</v>
      </c>
      <c r="D40" s="111">
        <v>0</v>
      </c>
      <c r="E40" s="111">
        <f t="shared" ref="E40:E56" si="4">SUM(B40:D40)</f>
        <v>2052157.5</v>
      </c>
    </row>
    <row r="41" spans="1:7">
      <c r="A41" s="7" t="s">
        <v>37</v>
      </c>
      <c r="B41" s="111">
        <v>1944000</v>
      </c>
      <c r="C41" s="111">
        <v>1846000</v>
      </c>
      <c r="D41" s="111">
        <v>532000</v>
      </c>
      <c r="E41" s="111">
        <f t="shared" si="4"/>
        <v>4322000</v>
      </c>
    </row>
    <row r="42" spans="1:7">
      <c r="A42" s="7" t="s">
        <v>38</v>
      </c>
      <c r="B42" s="111">
        <v>413555</v>
      </c>
      <c r="C42" s="111">
        <v>-545540</v>
      </c>
      <c r="D42" s="111">
        <v>807720</v>
      </c>
      <c r="E42" s="111">
        <f t="shared" si="4"/>
        <v>675735</v>
      </c>
    </row>
    <row r="43" spans="1:7">
      <c r="A43" s="7" t="s">
        <v>39</v>
      </c>
      <c r="B43" s="111">
        <v>0</v>
      </c>
      <c r="C43" s="111">
        <v>240000</v>
      </c>
      <c r="D43" s="111">
        <v>0</v>
      </c>
      <c r="E43" s="111">
        <f t="shared" si="4"/>
        <v>240000</v>
      </c>
    </row>
    <row r="44" spans="1:7">
      <c r="A44" s="7" t="s">
        <v>40</v>
      </c>
      <c r="B44" s="111">
        <v>1856448</v>
      </c>
      <c r="C44" s="111">
        <v>0</v>
      </c>
      <c r="D44" s="111">
        <v>909280</v>
      </c>
      <c r="E44" s="111">
        <f t="shared" si="4"/>
        <v>2765728</v>
      </c>
    </row>
    <row r="45" spans="1:7">
      <c r="A45" s="7" t="s">
        <v>82</v>
      </c>
      <c r="B45" s="111">
        <v>0</v>
      </c>
      <c r="C45" s="111">
        <v>0</v>
      </c>
      <c r="D45" s="111">
        <v>0</v>
      </c>
      <c r="E45" s="111">
        <f t="shared" si="4"/>
        <v>0</v>
      </c>
    </row>
    <row r="46" spans="1:7">
      <c r="A46" s="7" t="s">
        <v>83</v>
      </c>
      <c r="B46" s="111">
        <v>99460</v>
      </c>
      <c r="C46" s="111">
        <v>0</v>
      </c>
      <c r="D46" s="111">
        <v>9020</v>
      </c>
      <c r="E46" s="111">
        <f t="shared" si="4"/>
        <v>108480</v>
      </c>
    </row>
    <row r="47" spans="1:7">
      <c r="A47" s="7" t="s">
        <v>84</v>
      </c>
      <c r="B47" s="111">
        <v>0</v>
      </c>
      <c r="C47" s="111">
        <v>0</v>
      </c>
      <c r="D47" s="111">
        <v>0</v>
      </c>
      <c r="E47" s="111">
        <f t="shared" si="4"/>
        <v>0</v>
      </c>
    </row>
    <row r="48" spans="1:7">
      <c r="A48" s="7" t="s">
        <v>85</v>
      </c>
      <c r="B48" s="111">
        <v>280250</v>
      </c>
      <c r="C48" s="111">
        <v>218300</v>
      </c>
      <c r="D48" s="111">
        <v>182900</v>
      </c>
      <c r="E48" s="111">
        <f t="shared" si="4"/>
        <v>681450</v>
      </c>
    </row>
    <row r="49" spans="1:5">
      <c r="A49" s="7" t="s">
        <v>86</v>
      </c>
      <c r="B49" s="111">
        <v>0</v>
      </c>
      <c r="C49" s="111">
        <v>0</v>
      </c>
      <c r="D49" s="111">
        <v>0</v>
      </c>
      <c r="E49" s="111">
        <f t="shared" si="4"/>
        <v>0</v>
      </c>
    </row>
    <row r="50" spans="1:5">
      <c r="A50" s="7" t="s">
        <v>87</v>
      </c>
      <c r="B50" s="111">
        <v>0</v>
      </c>
      <c r="C50" s="111">
        <v>0</v>
      </c>
      <c r="D50" s="111">
        <v>0</v>
      </c>
      <c r="E50" s="111">
        <f t="shared" si="4"/>
        <v>0</v>
      </c>
    </row>
    <row r="51" spans="1:5">
      <c r="A51" s="7" t="s">
        <v>106</v>
      </c>
      <c r="B51" s="111">
        <v>2684250</v>
      </c>
      <c r="C51" s="111">
        <v>0</v>
      </c>
      <c r="D51" s="111">
        <v>0</v>
      </c>
      <c r="E51" s="111">
        <f t="shared" si="4"/>
        <v>2684250</v>
      </c>
    </row>
    <row r="52" spans="1:5">
      <c r="A52" s="7" t="s">
        <v>89</v>
      </c>
      <c r="B52" s="111">
        <v>1307280</v>
      </c>
      <c r="C52" s="111">
        <v>0</v>
      </c>
      <c r="D52" s="111">
        <v>0</v>
      </c>
      <c r="E52" s="111">
        <f t="shared" si="4"/>
        <v>1307280</v>
      </c>
    </row>
    <row r="53" spans="1:5">
      <c r="A53" s="7" t="s">
        <v>107</v>
      </c>
      <c r="B53" s="111">
        <v>0</v>
      </c>
      <c r="C53" s="111">
        <v>0</v>
      </c>
      <c r="D53" s="111">
        <v>0</v>
      </c>
      <c r="E53" s="111">
        <f t="shared" si="4"/>
        <v>0</v>
      </c>
    </row>
    <row r="54" spans="1:5">
      <c r="A54" s="7" t="s">
        <v>91</v>
      </c>
      <c r="B54" s="111">
        <v>113000</v>
      </c>
      <c r="C54" s="111">
        <v>0</v>
      </c>
      <c r="D54" s="111">
        <v>28000</v>
      </c>
      <c r="E54" s="111">
        <f t="shared" si="4"/>
        <v>141000</v>
      </c>
    </row>
    <row r="55" spans="1:5">
      <c r="A55" s="1" t="s">
        <v>115</v>
      </c>
      <c r="B55" s="111"/>
      <c r="C55" s="111"/>
      <c r="D55" s="111">
        <v>52650</v>
      </c>
      <c r="E55" s="111">
        <f t="shared" si="4"/>
        <v>52650</v>
      </c>
    </row>
    <row r="56" spans="1:5">
      <c r="A56" s="1" t="s">
        <v>116</v>
      </c>
      <c r="B56" s="111"/>
      <c r="C56" s="111"/>
      <c r="D56" s="111">
        <v>233400</v>
      </c>
      <c r="E56" s="111">
        <f t="shared" si="4"/>
        <v>233400</v>
      </c>
    </row>
    <row r="57" spans="1:5">
      <c r="B57" s="111"/>
      <c r="C57" s="111"/>
      <c r="D57" s="111"/>
      <c r="E57" s="112"/>
    </row>
    <row r="58" spans="1:5" ht="15.75" thickBot="1">
      <c r="A58" s="14" t="s">
        <v>27</v>
      </c>
      <c r="B58" s="71">
        <f>SUM(B40:B57)</f>
        <v>9696865.5</v>
      </c>
      <c r="C58" s="71">
        <f>SUM(C40:C57)</f>
        <v>2812295</v>
      </c>
      <c r="D58" s="71">
        <f>SUM(D40:D57)</f>
        <v>2754970</v>
      </c>
      <c r="E58" s="72">
        <f>SUM(E40:E57)</f>
        <v>15264130.5</v>
      </c>
    </row>
    <row r="59" spans="1:5" ht="15.75" thickTop="1">
      <c r="A59" s="104" t="s">
        <v>33</v>
      </c>
    </row>
    <row r="61" spans="1:5">
      <c r="A61" s="154" t="s">
        <v>41</v>
      </c>
      <c r="B61" s="154"/>
      <c r="C61" s="154"/>
      <c r="D61" s="154"/>
      <c r="E61" s="154"/>
    </row>
    <row r="62" spans="1:5">
      <c r="A62" s="154" t="s">
        <v>42</v>
      </c>
      <c r="B62" s="154"/>
      <c r="C62" s="154"/>
      <c r="D62" s="154"/>
      <c r="E62" s="154"/>
    </row>
    <row r="63" spans="1:5">
      <c r="A63" s="154" t="s">
        <v>67</v>
      </c>
      <c r="B63" s="154"/>
      <c r="C63" s="154"/>
      <c r="D63" s="154"/>
      <c r="E63" s="154"/>
    </row>
    <row r="65" spans="1:14" ht="15.75" thickBot="1">
      <c r="A65" s="8" t="s">
        <v>35</v>
      </c>
      <c r="B65" s="9" t="s">
        <v>17</v>
      </c>
      <c r="C65" s="9" t="s">
        <v>18</v>
      </c>
      <c r="D65" s="9" t="s">
        <v>56</v>
      </c>
      <c r="E65" s="9" t="s">
        <v>57</v>
      </c>
    </row>
    <row r="66" spans="1:14">
      <c r="A66" s="1" t="s">
        <v>59</v>
      </c>
      <c r="B66" s="69">
        <f>'Tratamiento 2T'!E72</f>
        <v>16637277.530000001</v>
      </c>
      <c r="C66" s="69">
        <f>B72</f>
        <v>20297612.030000001</v>
      </c>
      <c r="D66" s="69">
        <f>C72</f>
        <v>17485317.030000001</v>
      </c>
      <c r="E66" s="68">
        <f>B66</f>
        <v>16637277.530000001</v>
      </c>
    </row>
    <row r="67" spans="1:14">
      <c r="A67" s="1" t="s">
        <v>43</v>
      </c>
      <c r="B67" s="69">
        <v>13357200</v>
      </c>
      <c r="C67" s="69">
        <v>0</v>
      </c>
      <c r="D67" s="69">
        <v>0</v>
      </c>
      <c r="E67" s="68">
        <f>SUM(B67:D67)</f>
        <v>13357200</v>
      </c>
    </row>
    <row r="68" spans="1:14">
      <c r="A68" s="1" t="s">
        <v>92</v>
      </c>
      <c r="B68" s="69">
        <v>0</v>
      </c>
      <c r="C68" s="69">
        <v>0</v>
      </c>
      <c r="D68" s="69">
        <v>0</v>
      </c>
      <c r="E68" s="68">
        <f>SUM(B68:D68)</f>
        <v>0</v>
      </c>
    </row>
    <row r="69" spans="1:14">
      <c r="A69" s="3" t="s">
        <v>44</v>
      </c>
      <c r="B69" s="73">
        <f t="shared" ref="B69" si="5">B67+B66</f>
        <v>29994477.530000001</v>
      </c>
      <c r="C69" s="73">
        <f t="shared" ref="C69" si="6">C67+C66</f>
        <v>20297612.030000001</v>
      </c>
      <c r="D69" s="73">
        <f t="shared" ref="D69" si="7">D67+D66</f>
        <v>17485317.030000001</v>
      </c>
      <c r="E69" s="73">
        <f t="shared" ref="E69" si="8">E67+E66</f>
        <v>29994477.530000001</v>
      </c>
    </row>
    <row r="70" spans="1:14">
      <c r="A70" s="26" t="s">
        <v>45</v>
      </c>
      <c r="B70" s="143">
        <f>B58</f>
        <v>9696865.5</v>
      </c>
      <c r="C70" s="143">
        <f t="shared" ref="C70:D70" si="9">C58</f>
        <v>2812295</v>
      </c>
      <c r="D70" s="143">
        <f t="shared" si="9"/>
        <v>2754970</v>
      </c>
      <c r="E70" s="68">
        <f>SUM(B70:D70)</f>
        <v>15264130.5</v>
      </c>
    </row>
    <row r="71" spans="1:14">
      <c r="A71" s="27" t="s">
        <v>93</v>
      </c>
      <c r="B71" s="69">
        <v>0</v>
      </c>
      <c r="C71" s="69">
        <v>0</v>
      </c>
      <c r="D71" s="69">
        <v>0</v>
      </c>
      <c r="E71" s="68">
        <f>SUM(B71:D71)</f>
        <v>0</v>
      </c>
    </row>
    <row r="72" spans="1:14">
      <c r="A72" s="3" t="s">
        <v>46</v>
      </c>
      <c r="B72" s="73">
        <f t="shared" ref="B72:D72" si="10">+B69-B70-B71</f>
        <v>20297612.030000001</v>
      </c>
      <c r="C72" s="73">
        <f t="shared" si="10"/>
        <v>17485317.030000001</v>
      </c>
      <c r="D72" s="73">
        <f t="shared" si="10"/>
        <v>14730347.030000001</v>
      </c>
      <c r="E72" s="73">
        <f>+E69-E70-E71</f>
        <v>14730347.030000001</v>
      </c>
    </row>
    <row r="73" spans="1:14" ht="15.75" thickBot="1">
      <c r="A73" s="28"/>
      <c r="B73" s="28"/>
      <c r="C73" s="28"/>
      <c r="D73" s="28"/>
      <c r="E73" s="28"/>
    </row>
    <row r="74" spans="1:14" ht="15.75" thickTop="1">
      <c r="A74" s="104" t="s">
        <v>47</v>
      </c>
    </row>
    <row r="75" spans="1:14">
      <c r="A75" s="1"/>
      <c r="D75" s="20"/>
      <c r="L75" s="20"/>
      <c r="M75" s="20"/>
      <c r="N75" s="20"/>
    </row>
    <row r="76" spans="1:14">
      <c r="D76" s="20"/>
    </row>
    <row r="77" spans="1:14">
      <c r="A77" s="7" t="s">
        <v>121</v>
      </c>
    </row>
    <row r="78" spans="1:14">
      <c r="B78" s="20"/>
    </row>
  </sheetData>
  <mergeCells count="11">
    <mergeCell ref="A63:E63"/>
    <mergeCell ref="A35:E35"/>
    <mergeCell ref="A36:E36"/>
    <mergeCell ref="A37:E37"/>
    <mergeCell ref="A61:E61"/>
    <mergeCell ref="A62:E62"/>
    <mergeCell ref="A1:F1"/>
    <mergeCell ref="A8:F8"/>
    <mergeCell ref="A24:E24"/>
    <mergeCell ref="A7:F7"/>
    <mergeCell ref="A23:E23"/>
  </mergeCells>
  <pageMargins left="0.70866141732283472" right="0.70866141732283472" top="0.74803149606299213" bottom="0.74803149606299213" header="0.31496062992125984" footer="0.31496062992125984"/>
  <pageSetup scale="64" firstPageNumber="19" orientation="portrait" useFirstPageNumber="1" r:id="rId1"/>
  <headerFooter>
    <oddFooter>&amp;R&amp;"-,Negrita"&amp;12&amp;P</oddFooter>
  </headerFooter>
  <ignoredErrors>
    <ignoredError sqref="E6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topLeftCell="A55" workbookViewId="0">
      <selection activeCell="F14" sqref="F14"/>
    </sheetView>
  </sheetViews>
  <sheetFormatPr defaultColWidth="11.5703125" defaultRowHeight="15"/>
  <cols>
    <col min="1" max="1" width="40.7109375" style="7" customWidth="1"/>
    <col min="2" max="5" width="15.7109375" style="1" customWidth="1"/>
    <col min="6" max="6" width="11.42578125" style="1" bestFit="1" customWidth="1"/>
    <col min="7" max="7" width="11.5703125" style="1" bestFit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6">
      <c r="A1" s="154" t="s">
        <v>0</v>
      </c>
      <c r="B1" s="154"/>
      <c r="C1" s="154"/>
      <c r="D1" s="154"/>
      <c r="E1" s="154"/>
      <c r="F1" s="154"/>
    </row>
    <row r="2" spans="1:6">
      <c r="A2" s="2" t="s">
        <v>1</v>
      </c>
      <c r="B2" s="3" t="s">
        <v>118</v>
      </c>
      <c r="C2" s="3"/>
      <c r="D2" s="3"/>
      <c r="E2" s="3"/>
      <c r="F2" s="3"/>
    </row>
    <row r="3" spans="1:6">
      <c r="A3" s="2" t="s">
        <v>2</v>
      </c>
      <c r="B3" s="4" t="s">
        <v>3</v>
      </c>
      <c r="C3" s="3"/>
      <c r="D3" s="3"/>
      <c r="E3" s="3"/>
      <c r="F3" s="3"/>
    </row>
    <row r="4" spans="1:6">
      <c r="A4" s="2" t="s">
        <v>4</v>
      </c>
      <c r="B4" s="3" t="s">
        <v>5</v>
      </c>
      <c r="C4" s="3"/>
      <c r="D4" s="3"/>
      <c r="E4" s="3"/>
      <c r="F4" s="3"/>
    </row>
    <row r="5" spans="1:6">
      <c r="A5" s="2" t="s">
        <v>53</v>
      </c>
      <c r="B5" s="5" t="s">
        <v>78</v>
      </c>
      <c r="C5" s="3"/>
      <c r="D5" s="3"/>
      <c r="E5" s="3"/>
      <c r="F5" s="3"/>
    </row>
    <row r="6" spans="1:6">
      <c r="A6" s="2"/>
      <c r="B6" s="5"/>
      <c r="C6" s="3"/>
      <c r="D6" s="3"/>
      <c r="E6" s="3"/>
      <c r="F6" s="3"/>
    </row>
    <row r="7" spans="1:6">
      <c r="A7" s="154" t="s">
        <v>7</v>
      </c>
      <c r="B7" s="154"/>
      <c r="C7" s="154"/>
      <c r="D7" s="154"/>
      <c r="E7" s="154"/>
      <c r="F7" s="154"/>
    </row>
    <row r="8" spans="1:6">
      <c r="A8" s="154" t="s">
        <v>8</v>
      </c>
      <c r="B8" s="154"/>
      <c r="C8" s="154"/>
      <c r="D8" s="154"/>
      <c r="E8" s="154"/>
      <c r="F8" s="154"/>
    </row>
    <row r="10" spans="1:6" ht="15.75" thickBot="1">
      <c r="A10" s="8" t="s">
        <v>9</v>
      </c>
      <c r="B10" s="9" t="s">
        <v>10</v>
      </c>
      <c r="C10" s="9" t="s">
        <v>20</v>
      </c>
      <c r="D10" s="9" t="s">
        <v>21</v>
      </c>
      <c r="E10" s="9" t="s">
        <v>22</v>
      </c>
      <c r="F10" s="9" t="s">
        <v>58</v>
      </c>
    </row>
    <row r="11" spans="1:6">
      <c r="A11" s="10" t="s">
        <v>23</v>
      </c>
      <c r="B11" s="7"/>
      <c r="F11" s="17"/>
    </row>
    <row r="12" spans="1:6">
      <c r="A12" s="11" t="s">
        <v>71</v>
      </c>
      <c r="B12" s="7" t="s">
        <v>25</v>
      </c>
      <c r="C12" s="125">
        <v>11</v>
      </c>
      <c r="D12" s="125">
        <v>8</v>
      </c>
      <c r="E12" s="125">
        <v>10</v>
      </c>
      <c r="F12" s="125">
        <f>SUM(C12:E12)</f>
        <v>29</v>
      </c>
    </row>
    <row r="13" spans="1:6">
      <c r="A13" s="11" t="s">
        <v>72</v>
      </c>
      <c r="B13" s="7" t="s">
        <v>25</v>
      </c>
      <c r="C13" s="125">
        <v>9</v>
      </c>
      <c r="D13" s="125">
        <v>9</v>
      </c>
      <c r="E13" s="125">
        <v>7</v>
      </c>
      <c r="F13" s="125">
        <f t="shared" ref="F13" si="0">SUM(C13:E13)</f>
        <v>25</v>
      </c>
    </row>
    <row r="14" spans="1:6">
      <c r="A14" s="11" t="s">
        <v>73</v>
      </c>
      <c r="B14" s="7" t="s">
        <v>25</v>
      </c>
      <c r="C14" s="125">
        <v>21</v>
      </c>
      <c r="D14" s="125">
        <v>20</v>
      </c>
      <c r="E14" s="125">
        <v>23</v>
      </c>
      <c r="F14" s="125">
        <f>E14</f>
        <v>23</v>
      </c>
    </row>
    <row r="15" spans="1:6">
      <c r="A15" s="10" t="s">
        <v>113</v>
      </c>
      <c r="B15" s="7" t="s">
        <v>110</v>
      </c>
      <c r="C15" s="125">
        <v>18</v>
      </c>
      <c r="D15" s="125">
        <v>9</v>
      </c>
      <c r="E15" s="125">
        <v>8</v>
      </c>
      <c r="F15" s="125">
        <f>AVERAGE(C15:E15)</f>
        <v>11.666666666666666</v>
      </c>
    </row>
    <row r="16" spans="1:6">
      <c r="A16" s="10"/>
      <c r="B16" s="7" t="s">
        <v>25</v>
      </c>
      <c r="C16" s="125">
        <v>81</v>
      </c>
      <c r="D16" s="125">
        <v>36</v>
      </c>
      <c r="E16" s="125">
        <v>18</v>
      </c>
      <c r="F16" s="125">
        <f>AVERAGE(C16:E16)</f>
        <v>45</v>
      </c>
    </row>
    <row r="17" spans="1:6">
      <c r="A17" s="10"/>
      <c r="B17" s="7" t="s">
        <v>111</v>
      </c>
      <c r="C17" s="125">
        <v>57</v>
      </c>
      <c r="D17" s="125">
        <v>21</v>
      </c>
      <c r="E17" s="125">
        <v>11</v>
      </c>
      <c r="F17" s="125">
        <f>SUM(C17:E17)</f>
        <v>89</v>
      </c>
    </row>
    <row r="18" spans="1:6">
      <c r="A18" s="13"/>
      <c r="C18" s="126"/>
      <c r="D18" s="126"/>
      <c r="E18" s="126"/>
      <c r="F18" s="126"/>
    </row>
    <row r="19" spans="1:6" ht="15.75" thickBot="1">
      <c r="A19" s="14" t="s">
        <v>112</v>
      </c>
      <c r="B19" s="15"/>
      <c r="C19" s="127">
        <f>+C12+C16</f>
        <v>92</v>
      </c>
      <c r="D19" s="127">
        <f t="shared" ref="D19:E19" si="1">+D12+D16</f>
        <v>44</v>
      </c>
      <c r="E19" s="127">
        <f t="shared" si="1"/>
        <v>28</v>
      </c>
      <c r="F19" s="127">
        <f>+F12+F16</f>
        <v>74</v>
      </c>
    </row>
    <row r="20" spans="1:6" ht="15.75" thickTop="1">
      <c r="A20" s="104" t="s">
        <v>114</v>
      </c>
      <c r="B20" s="56"/>
      <c r="C20" s="57"/>
      <c r="D20" s="57"/>
      <c r="E20" s="57"/>
      <c r="F20" s="57"/>
    </row>
    <row r="21" spans="1:6">
      <c r="A21" s="104" t="s">
        <v>28</v>
      </c>
    </row>
    <row r="23" spans="1:6">
      <c r="A23" s="155" t="s">
        <v>29</v>
      </c>
      <c r="B23" s="155"/>
      <c r="C23" s="155"/>
      <c r="D23" s="155"/>
      <c r="E23" s="155"/>
    </row>
    <row r="24" spans="1:6">
      <c r="A24" s="154" t="s">
        <v>30</v>
      </c>
      <c r="B24" s="154"/>
      <c r="C24" s="154"/>
      <c r="D24" s="154"/>
      <c r="E24" s="154"/>
    </row>
    <row r="25" spans="1:6">
      <c r="A25" s="154" t="s">
        <v>67</v>
      </c>
      <c r="B25" s="154"/>
      <c r="C25" s="154"/>
      <c r="D25" s="154"/>
      <c r="E25" s="154"/>
    </row>
    <row r="27" spans="1:6" ht="15.75" thickBot="1">
      <c r="A27" s="8" t="s">
        <v>9</v>
      </c>
      <c r="B27" s="9" t="s">
        <v>20</v>
      </c>
      <c r="C27" s="9" t="s">
        <v>21</v>
      </c>
      <c r="D27" s="9" t="s">
        <v>22</v>
      </c>
      <c r="E27" s="9" t="s">
        <v>58</v>
      </c>
    </row>
    <row r="28" spans="1:6">
      <c r="A28" s="18" t="s">
        <v>23</v>
      </c>
      <c r="B28" s="115"/>
      <c r="C28" s="115"/>
      <c r="D28" s="115"/>
      <c r="E28" s="115"/>
    </row>
    <row r="29" spans="1:6">
      <c r="A29" s="19" t="s">
        <v>24</v>
      </c>
      <c r="B29" s="69">
        <v>4529272.5</v>
      </c>
      <c r="C29" s="69">
        <v>6381819</v>
      </c>
      <c r="D29" s="69">
        <v>14797906.779999999</v>
      </c>
      <c r="E29" s="68">
        <f>SUM(B29:D29)</f>
        <v>25708998.280000001</v>
      </c>
    </row>
    <row r="30" spans="1:6">
      <c r="A30" s="18" t="s">
        <v>26</v>
      </c>
      <c r="B30" s="69">
        <v>362850</v>
      </c>
      <c r="C30" s="69">
        <v>326380</v>
      </c>
      <c r="D30" s="69">
        <v>675650</v>
      </c>
      <c r="E30" s="68">
        <f>SUM(B30:D30)</f>
        <v>1364880</v>
      </c>
    </row>
    <row r="31" spans="1:6">
      <c r="A31" s="18"/>
      <c r="B31" s="68"/>
      <c r="C31" s="68"/>
      <c r="D31" s="68"/>
      <c r="E31" s="68"/>
    </row>
    <row r="32" spans="1:6" ht="15.75" thickBot="1">
      <c r="A32" s="14" t="s">
        <v>27</v>
      </c>
      <c r="B32" s="72">
        <f>SUM(B29:B30)</f>
        <v>4892122.5</v>
      </c>
      <c r="C32" s="72">
        <f>SUM(C29:C30)</f>
        <v>6708199</v>
      </c>
      <c r="D32" s="72">
        <f>SUM(D29:D30)</f>
        <v>15473556.779999999</v>
      </c>
      <c r="E32" s="72">
        <f>SUM(E29:E30)</f>
        <v>27073878.280000001</v>
      </c>
      <c r="F32" s="20"/>
    </row>
    <row r="33" spans="1:7" ht="15.75" thickTop="1">
      <c r="A33" s="104" t="s">
        <v>33</v>
      </c>
    </row>
    <row r="35" spans="1:7">
      <c r="A35" s="154" t="s">
        <v>34</v>
      </c>
      <c r="B35" s="154"/>
      <c r="C35" s="154"/>
      <c r="D35" s="154"/>
      <c r="E35" s="154"/>
    </row>
    <row r="36" spans="1:7">
      <c r="A36" s="154" t="s">
        <v>30</v>
      </c>
      <c r="B36" s="154"/>
      <c r="C36" s="154"/>
      <c r="D36" s="154"/>
      <c r="E36" s="154"/>
      <c r="G36" s="20"/>
    </row>
    <row r="37" spans="1:7">
      <c r="A37" s="154" t="s">
        <v>67</v>
      </c>
      <c r="B37" s="154"/>
      <c r="C37" s="154"/>
      <c r="D37" s="154"/>
      <c r="E37" s="154"/>
    </row>
    <row r="39" spans="1:7" ht="15.75" thickBot="1">
      <c r="A39" s="8" t="s">
        <v>35</v>
      </c>
      <c r="B39" s="9" t="s">
        <v>20</v>
      </c>
      <c r="C39" s="9" t="s">
        <v>21</v>
      </c>
      <c r="D39" s="9" t="s">
        <v>22</v>
      </c>
      <c r="E39" s="9" t="s">
        <v>58</v>
      </c>
    </row>
    <row r="40" spans="1:7" ht="15.95" customHeight="1">
      <c r="A40" s="7" t="s">
        <v>36</v>
      </c>
      <c r="B40" s="111">
        <v>978075</v>
      </c>
      <c r="C40" s="111">
        <v>1797125</v>
      </c>
      <c r="D40" s="111">
        <v>9222410</v>
      </c>
      <c r="E40" s="111">
        <f t="shared" ref="E40:E56" si="2">SUM(B40:D40)</f>
        <v>11997610</v>
      </c>
    </row>
    <row r="41" spans="1:7">
      <c r="A41" s="7" t="s">
        <v>37</v>
      </c>
      <c r="B41" s="111">
        <v>1362640</v>
      </c>
      <c r="C41" s="111">
        <v>2126000</v>
      </c>
      <c r="D41" s="111">
        <v>3960000</v>
      </c>
      <c r="E41" s="111">
        <f t="shared" si="2"/>
        <v>7448640</v>
      </c>
    </row>
    <row r="42" spans="1:7">
      <c r="A42" s="7" t="s">
        <v>38</v>
      </c>
      <c r="B42" s="111">
        <v>325470</v>
      </c>
      <c r="C42" s="111">
        <v>724960</v>
      </c>
      <c r="D42" s="111">
        <v>476800</v>
      </c>
      <c r="E42" s="111">
        <f t="shared" si="2"/>
        <v>1527230</v>
      </c>
    </row>
    <row r="43" spans="1:7">
      <c r="A43" s="7" t="s">
        <v>39</v>
      </c>
      <c r="B43" s="111">
        <v>389999</v>
      </c>
      <c r="C43" s="111">
        <v>240000</v>
      </c>
      <c r="D43" s="111">
        <v>794999</v>
      </c>
      <c r="E43" s="111">
        <f t="shared" si="2"/>
        <v>1424998</v>
      </c>
    </row>
    <row r="44" spans="1:7">
      <c r="A44" s="7" t="s">
        <v>40</v>
      </c>
      <c r="B44" s="111">
        <v>0</v>
      </c>
      <c r="C44" s="111">
        <v>264985</v>
      </c>
      <c r="D44" s="111">
        <v>142845</v>
      </c>
      <c r="E44" s="111">
        <f t="shared" si="2"/>
        <v>407830</v>
      </c>
    </row>
    <row r="45" spans="1:7">
      <c r="A45" s="7" t="s">
        <v>82</v>
      </c>
      <c r="B45" s="111">
        <v>0</v>
      </c>
      <c r="C45" s="111">
        <v>0</v>
      </c>
      <c r="D45" s="111">
        <v>39000</v>
      </c>
      <c r="E45" s="111">
        <f t="shared" si="2"/>
        <v>39000</v>
      </c>
    </row>
    <row r="46" spans="1:7">
      <c r="A46" s="7" t="s">
        <v>83</v>
      </c>
      <c r="B46" s="111">
        <v>0</v>
      </c>
      <c r="C46" s="111">
        <v>0</v>
      </c>
      <c r="D46" s="111">
        <v>0</v>
      </c>
      <c r="E46" s="111">
        <f t="shared" si="2"/>
        <v>0</v>
      </c>
    </row>
    <row r="47" spans="1:7">
      <c r="A47" s="7" t="s">
        <v>84</v>
      </c>
      <c r="B47" s="111">
        <v>0</v>
      </c>
      <c r="C47" s="111">
        <v>0</v>
      </c>
      <c r="D47" s="111">
        <v>0</v>
      </c>
      <c r="E47" s="111">
        <f t="shared" si="2"/>
        <v>0</v>
      </c>
    </row>
    <row r="48" spans="1:7">
      <c r="A48" s="7" t="s">
        <v>85</v>
      </c>
      <c r="B48" s="111">
        <v>362850</v>
      </c>
      <c r="C48" s="111">
        <v>151420</v>
      </c>
      <c r="D48" s="111">
        <v>303850</v>
      </c>
      <c r="E48" s="111">
        <f t="shared" si="2"/>
        <v>818120</v>
      </c>
    </row>
    <row r="49" spans="1:5">
      <c r="A49" s="7" t="s">
        <v>86</v>
      </c>
      <c r="B49" s="111">
        <v>0</v>
      </c>
      <c r="C49" s="111">
        <v>0</v>
      </c>
      <c r="D49" s="111">
        <v>59590</v>
      </c>
      <c r="E49" s="111">
        <f t="shared" si="2"/>
        <v>59590</v>
      </c>
    </row>
    <row r="50" spans="1:5">
      <c r="A50" s="7" t="s">
        <v>87</v>
      </c>
      <c r="B50" s="111">
        <v>0</v>
      </c>
      <c r="C50" s="111">
        <v>0</v>
      </c>
      <c r="D50" s="111">
        <v>0</v>
      </c>
      <c r="E50" s="111">
        <f t="shared" si="2"/>
        <v>0</v>
      </c>
    </row>
    <row r="51" spans="1:5">
      <c r="A51" s="7" t="s">
        <v>88</v>
      </c>
      <c r="B51" s="111">
        <v>1350000</v>
      </c>
      <c r="C51" s="111">
        <v>0</v>
      </c>
      <c r="D51" s="111">
        <v>114217.4</v>
      </c>
      <c r="E51" s="111">
        <f t="shared" si="2"/>
        <v>1464217.4</v>
      </c>
    </row>
    <row r="52" spans="1:5">
      <c r="A52" s="7" t="s">
        <v>89</v>
      </c>
      <c r="B52" s="111">
        <v>0</v>
      </c>
      <c r="C52" s="111">
        <v>650000</v>
      </c>
      <c r="D52" s="111">
        <v>135000</v>
      </c>
      <c r="E52" s="111">
        <f t="shared" si="2"/>
        <v>785000</v>
      </c>
    </row>
    <row r="53" spans="1:5">
      <c r="A53" s="7" t="s">
        <v>90</v>
      </c>
      <c r="B53" s="111">
        <v>0</v>
      </c>
      <c r="C53" s="111">
        <v>553717</v>
      </c>
      <c r="D53" s="111">
        <v>102000</v>
      </c>
      <c r="E53" s="111">
        <f t="shared" si="2"/>
        <v>655717</v>
      </c>
    </row>
    <row r="54" spans="1:5">
      <c r="A54" s="7" t="s">
        <v>91</v>
      </c>
      <c r="B54" s="111">
        <v>123088.5</v>
      </c>
      <c r="C54" s="111"/>
      <c r="D54" s="111">
        <v>56945.38</v>
      </c>
      <c r="E54" s="111">
        <f t="shared" si="2"/>
        <v>180033.88</v>
      </c>
    </row>
    <row r="55" spans="1:5">
      <c r="A55" s="1" t="s">
        <v>115</v>
      </c>
      <c r="B55" s="111">
        <v>0</v>
      </c>
      <c r="C55" s="111">
        <v>199992</v>
      </c>
      <c r="D55" s="111">
        <v>65900</v>
      </c>
      <c r="E55" s="111">
        <f t="shared" si="2"/>
        <v>265892</v>
      </c>
    </row>
    <row r="56" spans="1:5">
      <c r="A56" s="1" t="s">
        <v>116</v>
      </c>
      <c r="B56" s="111">
        <v>0</v>
      </c>
      <c r="C56" s="111">
        <v>0</v>
      </c>
      <c r="D56" s="111">
        <v>0</v>
      </c>
      <c r="E56" s="111">
        <f t="shared" si="2"/>
        <v>0</v>
      </c>
    </row>
    <row r="57" spans="1:5">
      <c r="B57" s="112"/>
      <c r="C57" s="112"/>
      <c r="D57" s="112"/>
      <c r="E57" s="112"/>
    </row>
    <row r="58" spans="1:5" ht="15.75" thickBot="1">
      <c r="A58" s="14" t="s">
        <v>27</v>
      </c>
      <c r="B58" s="72">
        <f t="shared" ref="B58:D58" si="3">SUM(B40:B57)</f>
        <v>4892122.5</v>
      </c>
      <c r="C58" s="72">
        <f t="shared" si="3"/>
        <v>6708199</v>
      </c>
      <c r="D58" s="72">
        <f t="shared" si="3"/>
        <v>15473556.780000001</v>
      </c>
      <c r="E58" s="72">
        <f>SUM(E40:E57)</f>
        <v>27073878.279999997</v>
      </c>
    </row>
    <row r="59" spans="1:5" ht="15.75" thickTop="1">
      <c r="A59" s="104" t="s">
        <v>33</v>
      </c>
    </row>
    <row r="61" spans="1:5">
      <c r="A61" s="154" t="s">
        <v>41</v>
      </c>
      <c r="B61" s="154"/>
      <c r="C61" s="154"/>
      <c r="D61" s="154"/>
      <c r="E61" s="154"/>
    </row>
    <row r="62" spans="1:5">
      <c r="A62" s="154" t="s">
        <v>42</v>
      </c>
      <c r="B62" s="154"/>
      <c r="C62" s="154"/>
      <c r="D62" s="154"/>
      <c r="E62" s="154"/>
    </row>
    <row r="63" spans="1:5">
      <c r="A63" s="154" t="s">
        <v>67</v>
      </c>
      <c r="B63" s="154"/>
      <c r="C63" s="154"/>
      <c r="D63" s="154"/>
      <c r="E63" s="154"/>
    </row>
    <row r="65" spans="1:14" ht="15.75" thickBot="1">
      <c r="A65" s="8" t="s">
        <v>35</v>
      </c>
      <c r="B65" s="9" t="s">
        <v>20</v>
      </c>
      <c r="C65" s="9" t="s">
        <v>21</v>
      </c>
      <c r="D65" s="9" t="s">
        <v>22</v>
      </c>
      <c r="E65" s="9" t="s">
        <v>58</v>
      </c>
    </row>
    <row r="66" spans="1:14">
      <c r="A66" s="1" t="s">
        <v>59</v>
      </c>
      <c r="B66" s="111">
        <f>'Tratamiento 3T'!E72</f>
        <v>14730347.030000001</v>
      </c>
      <c r="C66" s="111">
        <f>B72</f>
        <v>9838224.5300000012</v>
      </c>
      <c r="D66" s="111">
        <f>C72</f>
        <v>3130025.5300000012</v>
      </c>
      <c r="E66" s="112">
        <f>B66</f>
        <v>14730347.030000001</v>
      </c>
    </row>
    <row r="67" spans="1:14">
      <c r="A67" s="1" t="s">
        <v>43</v>
      </c>
      <c r="B67" s="111">
        <v>0</v>
      </c>
      <c r="C67" s="111">
        <v>0</v>
      </c>
      <c r="D67" s="111">
        <v>26525410</v>
      </c>
      <c r="E67" s="112">
        <f>SUM(B67:D67)</f>
        <v>26525410</v>
      </c>
    </row>
    <row r="68" spans="1:14">
      <c r="A68" s="152" t="s">
        <v>120</v>
      </c>
      <c r="B68" s="111">
        <v>0</v>
      </c>
      <c r="C68" s="111">
        <v>0</v>
      </c>
      <c r="D68" s="111">
        <v>30660</v>
      </c>
      <c r="E68" s="112">
        <f>SUM(B68:D68)</f>
        <v>30660</v>
      </c>
    </row>
    <row r="69" spans="1:14">
      <c r="A69" s="3" t="s">
        <v>44</v>
      </c>
      <c r="B69" s="113">
        <f t="shared" ref="B69" si="4">B67+B66</f>
        <v>14730347.030000001</v>
      </c>
      <c r="C69" s="113">
        <f t="shared" ref="C69" si="5">C67+C66</f>
        <v>9838224.5300000012</v>
      </c>
      <c r="D69" s="113">
        <f>D67+D66+D68</f>
        <v>29686095.530000001</v>
      </c>
      <c r="E69" s="113">
        <f>E67+E66+E68</f>
        <v>41286417.030000001</v>
      </c>
    </row>
    <row r="70" spans="1:14">
      <c r="A70" s="26" t="s">
        <v>45</v>
      </c>
      <c r="B70" s="114">
        <f>B58</f>
        <v>4892122.5</v>
      </c>
      <c r="C70" s="114">
        <f t="shared" ref="C70:D70" si="6">C58</f>
        <v>6708199</v>
      </c>
      <c r="D70" s="114">
        <f t="shared" si="6"/>
        <v>15473556.780000001</v>
      </c>
      <c r="E70" s="112">
        <f>SUM(B70:D70)</f>
        <v>27073878.280000001</v>
      </c>
    </row>
    <row r="71" spans="1:14">
      <c r="A71" s="27" t="s">
        <v>93</v>
      </c>
      <c r="B71" s="111">
        <v>0</v>
      </c>
      <c r="C71" s="111">
        <v>0</v>
      </c>
      <c r="D71" s="111">
        <v>0</v>
      </c>
      <c r="E71" s="112">
        <f>SUM(B71:D71)</f>
        <v>0</v>
      </c>
    </row>
    <row r="72" spans="1:14">
      <c r="A72" s="3" t="s">
        <v>46</v>
      </c>
      <c r="B72" s="113">
        <f t="shared" ref="B72:D72" si="7">+B69-B70-B71</f>
        <v>9838224.5300000012</v>
      </c>
      <c r="C72" s="113">
        <f t="shared" si="7"/>
        <v>3130025.5300000012</v>
      </c>
      <c r="D72" s="113">
        <f t="shared" si="7"/>
        <v>14212538.75</v>
      </c>
      <c r="E72" s="113">
        <f>+E69-E70-E71</f>
        <v>14212538.75</v>
      </c>
    </row>
    <row r="73" spans="1:14" ht="15.75" thickBot="1">
      <c r="A73" s="28"/>
      <c r="B73" s="28"/>
      <c r="C73" s="28"/>
      <c r="D73" s="28"/>
      <c r="E73" s="28"/>
    </row>
    <row r="74" spans="1:14" ht="15.75" thickTop="1">
      <c r="A74" s="104" t="s">
        <v>47</v>
      </c>
    </row>
    <row r="75" spans="1:14">
      <c r="A75" s="153" t="s">
        <v>124</v>
      </c>
      <c r="D75" s="20"/>
      <c r="L75" s="20"/>
      <c r="M75" s="20"/>
      <c r="N75" s="20"/>
    </row>
    <row r="76" spans="1:14">
      <c r="D76" s="20"/>
    </row>
    <row r="78" spans="1:14">
      <c r="A78" s="7" t="s">
        <v>123</v>
      </c>
      <c r="B78" s="20"/>
    </row>
  </sheetData>
  <mergeCells count="12">
    <mergeCell ref="A63:E63"/>
    <mergeCell ref="A36:E36"/>
    <mergeCell ref="A61:E61"/>
    <mergeCell ref="A62:E62"/>
    <mergeCell ref="A1:F1"/>
    <mergeCell ref="A7:F7"/>
    <mergeCell ref="A8:F8"/>
    <mergeCell ref="A23:E23"/>
    <mergeCell ref="A24:E24"/>
    <mergeCell ref="A35:E35"/>
    <mergeCell ref="A25:E25"/>
    <mergeCell ref="A37:E37"/>
  </mergeCells>
  <pageMargins left="0.70866141732283472" right="0.70866141732283472" top="0.74803149606299213" bottom="0.74803149606299213" header="0.31496062992125984" footer="0.31496062992125984"/>
  <pageSetup scale="64" firstPageNumber="20" orientation="portrait" useFirstPageNumber="1" r:id="rId1"/>
  <headerFooter>
    <oddFooter>&amp;R&amp;"-,Negrita"&amp;12&amp;P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6"/>
  <sheetViews>
    <sheetView topLeftCell="A55" workbookViewId="0">
      <selection activeCell="B68" sqref="B68"/>
    </sheetView>
  </sheetViews>
  <sheetFormatPr defaultColWidth="11.5703125" defaultRowHeight="15"/>
  <cols>
    <col min="1" max="1" width="39.7109375" style="7" customWidth="1"/>
    <col min="2" max="4" width="14.7109375" style="1" customWidth="1"/>
    <col min="5" max="5" width="14.140625" style="1" bestFit="1" customWidth="1"/>
    <col min="6" max="16384" width="11.5703125" style="1"/>
  </cols>
  <sheetData>
    <row r="1" spans="1:5">
      <c r="A1" s="154" t="s">
        <v>0</v>
      </c>
      <c r="B1" s="154"/>
      <c r="C1" s="154"/>
      <c r="D1" s="154"/>
      <c r="E1" s="154"/>
    </row>
    <row r="2" spans="1:5">
      <c r="A2" s="2" t="s">
        <v>1</v>
      </c>
      <c r="B2" s="3" t="s">
        <v>118</v>
      </c>
      <c r="C2" s="3"/>
      <c r="D2" s="3"/>
      <c r="E2" s="3"/>
    </row>
    <row r="3" spans="1:5">
      <c r="A3" s="2" t="s">
        <v>2</v>
      </c>
      <c r="B3" s="4" t="s">
        <v>3</v>
      </c>
      <c r="C3" s="3"/>
      <c r="D3" s="3"/>
      <c r="E3" s="3"/>
    </row>
    <row r="4" spans="1:5">
      <c r="A4" s="2" t="s">
        <v>4</v>
      </c>
      <c r="B4" s="3" t="s">
        <v>5</v>
      </c>
      <c r="C4" s="3"/>
      <c r="D4" s="3"/>
      <c r="E4" s="3"/>
    </row>
    <row r="5" spans="1:5">
      <c r="A5" s="2" t="s">
        <v>53</v>
      </c>
      <c r="B5" s="5" t="s">
        <v>79</v>
      </c>
      <c r="C5" s="3"/>
      <c r="D5" s="3"/>
      <c r="E5" s="3"/>
    </row>
    <row r="6" spans="1:5">
      <c r="A6" s="2"/>
      <c r="B6" s="5"/>
      <c r="C6" s="3"/>
      <c r="D6" s="3"/>
      <c r="E6" s="3"/>
    </row>
    <row r="7" spans="1:5">
      <c r="A7" s="154" t="s">
        <v>7</v>
      </c>
      <c r="B7" s="154"/>
      <c r="C7" s="154"/>
      <c r="D7" s="154"/>
      <c r="E7" s="154"/>
    </row>
    <row r="8" spans="1:5">
      <c r="A8" s="51" t="s">
        <v>8</v>
      </c>
      <c r="B8" s="51"/>
      <c r="C8" s="51"/>
      <c r="D8" s="51"/>
      <c r="E8" s="51"/>
    </row>
    <row r="10" spans="1:5" ht="15.75" thickBot="1">
      <c r="A10" s="8" t="s">
        <v>9</v>
      </c>
      <c r="B10" s="9" t="s">
        <v>10</v>
      </c>
      <c r="C10" s="9" t="s">
        <v>54</v>
      </c>
      <c r="D10" s="9" t="s">
        <v>55</v>
      </c>
      <c r="E10" s="9" t="s">
        <v>61</v>
      </c>
    </row>
    <row r="11" spans="1:5">
      <c r="A11" s="10" t="s">
        <v>23</v>
      </c>
      <c r="B11" s="7"/>
      <c r="C11" s="7"/>
      <c r="D11" s="7"/>
      <c r="E11" s="7"/>
    </row>
    <row r="12" spans="1:5">
      <c r="A12" s="11" t="s">
        <v>71</v>
      </c>
      <c r="B12" s="7" t="s">
        <v>25</v>
      </c>
      <c r="C12" s="74">
        <f>'Tratamiento 1T'!F12</f>
        <v>55</v>
      </c>
      <c r="D12" s="74">
        <f>'Tratamiento 2T'!F12</f>
        <v>33</v>
      </c>
      <c r="E12" s="74">
        <f>SUM(C12:D12)</f>
        <v>88</v>
      </c>
    </row>
    <row r="13" spans="1:5">
      <c r="A13" s="11" t="s">
        <v>72</v>
      </c>
      <c r="B13" s="7" t="s">
        <v>25</v>
      </c>
      <c r="C13" s="74">
        <f>'Tratamiento 1T'!F13</f>
        <v>33</v>
      </c>
      <c r="D13" s="74">
        <f>'Tratamiento 2T'!F13</f>
        <v>28</v>
      </c>
      <c r="E13" s="74">
        <f t="shared" ref="E13:E17" si="0">SUM(C13:D13)</f>
        <v>61</v>
      </c>
    </row>
    <row r="14" spans="1:5">
      <c r="A14" s="11" t="s">
        <v>73</v>
      </c>
      <c r="B14" s="7" t="s">
        <v>25</v>
      </c>
      <c r="C14" s="74">
        <f>'Tratamiento 1T'!F14</f>
        <v>21</v>
      </c>
      <c r="D14" s="74">
        <f>'Tratamiento 2T'!F14</f>
        <v>21</v>
      </c>
      <c r="E14" s="74">
        <f t="shared" si="0"/>
        <v>42</v>
      </c>
    </row>
    <row r="15" spans="1:5">
      <c r="A15" s="10" t="s">
        <v>26</v>
      </c>
      <c r="B15" s="7" t="s">
        <v>110</v>
      </c>
      <c r="C15" s="74">
        <f>'Tratamiento 1T'!F15</f>
        <v>3</v>
      </c>
      <c r="D15" s="74">
        <f>'Tratamiento 2T'!F15</f>
        <v>8</v>
      </c>
      <c r="E15" s="74">
        <f>SUM(C15:D15)</f>
        <v>11</v>
      </c>
    </row>
    <row r="16" spans="1:5">
      <c r="A16" s="10"/>
      <c r="B16" s="7" t="s">
        <v>25</v>
      </c>
      <c r="C16" s="74">
        <f>'Tratamiento 1T'!F16</f>
        <v>6.666666666666667</v>
      </c>
      <c r="D16" s="74">
        <f>'Tratamiento 2T'!F16</f>
        <v>17.333333333333332</v>
      </c>
      <c r="E16" s="74">
        <f>SUM(C16:D16)</f>
        <v>24</v>
      </c>
    </row>
    <row r="17" spans="1:5">
      <c r="A17" s="10"/>
      <c r="B17" s="7" t="s">
        <v>111</v>
      </c>
      <c r="C17" s="74">
        <f>'Tratamiento 1T'!F17</f>
        <v>24</v>
      </c>
      <c r="D17" s="74">
        <f>'Tratamiento 2T'!F17</f>
        <v>61</v>
      </c>
      <c r="E17" s="74">
        <f t="shared" si="0"/>
        <v>85</v>
      </c>
    </row>
    <row r="18" spans="1:5">
      <c r="A18" s="13"/>
      <c r="C18" s="74"/>
      <c r="D18" s="69"/>
      <c r="E18" s="74"/>
    </row>
    <row r="19" spans="1:5" ht="15.75" thickBot="1">
      <c r="A19" s="14" t="s">
        <v>112</v>
      </c>
      <c r="B19" s="15"/>
      <c r="C19" s="71">
        <f>+C12+C16</f>
        <v>61.666666666666664</v>
      </c>
      <c r="D19" s="71">
        <f t="shared" ref="D19:E19" si="1">+D12+D16</f>
        <v>50.333333333333329</v>
      </c>
      <c r="E19" s="71">
        <f t="shared" si="1"/>
        <v>112</v>
      </c>
    </row>
    <row r="20" spans="1:5" ht="15.75" thickTop="1">
      <c r="A20" s="104" t="s">
        <v>74</v>
      </c>
      <c r="B20" s="56"/>
      <c r="C20" s="75"/>
      <c r="D20" s="75"/>
      <c r="E20" s="75"/>
    </row>
    <row r="21" spans="1:5">
      <c r="A21" s="104" t="s">
        <v>28</v>
      </c>
    </row>
    <row r="23" spans="1:5">
      <c r="A23" s="155" t="s">
        <v>29</v>
      </c>
      <c r="B23" s="155"/>
      <c r="C23" s="155"/>
      <c r="D23" s="155"/>
      <c r="E23" s="155"/>
    </row>
    <row r="24" spans="1:5">
      <c r="A24" s="51" t="s">
        <v>30</v>
      </c>
      <c r="B24" s="51"/>
      <c r="C24" s="51"/>
      <c r="D24" s="51"/>
      <c r="E24" s="51"/>
    </row>
    <row r="25" spans="1:5">
      <c r="A25" s="154" t="s">
        <v>67</v>
      </c>
      <c r="B25" s="154"/>
      <c r="C25" s="154"/>
      <c r="D25" s="154"/>
      <c r="E25" s="17"/>
    </row>
    <row r="27" spans="1:5" ht="15.75" thickBot="1">
      <c r="A27" s="8" t="s">
        <v>9</v>
      </c>
      <c r="B27" s="9" t="s">
        <v>54</v>
      </c>
      <c r="C27" s="9" t="s">
        <v>55</v>
      </c>
      <c r="D27" s="9" t="s">
        <v>61</v>
      </c>
    </row>
    <row r="28" spans="1:5">
      <c r="A28" s="18" t="s">
        <v>23</v>
      </c>
      <c r="B28" s="115"/>
      <c r="C28" s="115"/>
      <c r="D28" s="115"/>
    </row>
    <row r="29" spans="1:5">
      <c r="A29" s="19" t="s">
        <v>24</v>
      </c>
      <c r="B29" s="68">
        <f>'Tratamiento 1T'!E29</f>
        <v>3965162.5</v>
      </c>
      <c r="C29" s="144">
        <f>'Tratamiento 2T'!E29</f>
        <v>10400015.469999999</v>
      </c>
      <c r="D29" s="68">
        <f>SUM(B29:C29)</f>
        <v>14365177.969999999</v>
      </c>
    </row>
    <row r="30" spans="1:5">
      <c r="A30" s="18" t="s">
        <v>26</v>
      </c>
      <c r="B30" s="68">
        <f>'Tratamiento 1T'!E30</f>
        <v>112430</v>
      </c>
      <c r="C30" s="144">
        <f>'Tratamiento 2T'!E30</f>
        <v>807115</v>
      </c>
      <c r="D30" s="68">
        <f>SUM(B30:C30)</f>
        <v>919545</v>
      </c>
    </row>
    <row r="31" spans="1:5">
      <c r="A31" s="18"/>
      <c r="B31" s="68"/>
      <c r="C31" s="69"/>
      <c r="D31" s="68"/>
    </row>
    <row r="32" spans="1:5" ht="15.75" thickBot="1">
      <c r="A32" s="14" t="s">
        <v>27</v>
      </c>
      <c r="B32" s="71">
        <f t="shared" ref="B32:C32" si="2">SUM(B29:B31)</f>
        <v>4077592.5</v>
      </c>
      <c r="C32" s="71">
        <f t="shared" si="2"/>
        <v>11207130.469999999</v>
      </c>
      <c r="D32" s="72">
        <f>SUM(D29:D30)</f>
        <v>15284722.969999999</v>
      </c>
      <c r="E32" s="20"/>
    </row>
    <row r="33" spans="1:5" ht="15.75" thickTop="1">
      <c r="A33" s="104" t="s">
        <v>33</v>
      </c>
    </row>
    <row r="35" spans="1:5">
      <c r="A35" s="154" t="s">
        <v>34</v>
      </c>
      <c r="B35" s="154"/>
      <c r="C35" s="154"/>
      <c r="D35" s="154"/>
      <c r="E35" s="154"/>
    </row>
    <row r="36" spans="1:5">
      <c r="A36" s="51" t="s">
        <v>30</v>
      </c>
      <c r="B36" s="51"/>
      <c r="C36" s="51"/>
      <c r="D36" s="51"/>
      <c r="E36" s="51"/>
    </row>
    <row r="37" spans="1:5">
      <c r="A37" s="154" t="s">
        <v>67</v>
      </c>
      <c r="B37" s="154"/>
      <c r="C37" s="154"/>
      <c r="D37" s="154"/>
      <c r="E37" s="17"/>
    </row>
    <row r="39" spans="1:5" ht="15.75" thickBot="1">
      <c r="A39" s="8" t="s">
        <v>35</v>
      </c>
      <c r="B39" s="9" t="s">
        <v>54</v>
      </c>
      <c r="C39" s="9" t="s">
        <v>55</v>
      </c>
      <c r="D39" s="9" t="s">
        <v>61</v>
      </c>
    </row>
    <row r="40" spans="1:5" ht="15.95" customHeight="1">
      <c r="A40" s="7" t="s">
        <v>36</v>
      </c>
      <c r="B40" s="145">
        <f>'Tratamiento 1T'!E40</f>
        <v>1662712.5</v>
      </c>
      <c r="C40" s="145">
        <f>'Tratamiento 2T'!E40</f>
        <v>2495130</v>
      </c>
      <c r="D40" s="69">
        <f t="shared" ref="D40:D54" si="3">SUM(B40:C40)</f>
        <v>4157842.5</v>
      </c>
    </row>
    <row r="41" spans="1:5">
      <c r="A41" s="7" t="s">
        <v>37</v>
      </c>
      <c r="B41" s="145">
        <f>'Tratamiento 1T'!E41</f>
        <v>2100000</v>
      </c>
      <c r="C41" s="145">
        <f>'Tratamiento 2T'!E41</f>
        <v>6579360</v>
      </c>
      <c r="D41" s="69">
        <f t="shared" si="3"/>
        <v>8679360</v>
      </c>
    </row>
    <row r="42" spans="1:5">
      <c r="A42" s="7" t="s">
        <v>38</v>
      </c>
      <c r="B42" s="145">
        <f>'Tratamiento 1T'!E42</f>
        <v>239980</v>
      </c>
      <c r="C42" s="145">
        <f>'Tratamiento 2T'!E42</f>
        <v>1486915</v>
      </c>
      <c r="D42" s="69">
        <f t="shared" si="3"/>
        <v>1726895</v>
      </c>
    </row>
    <row r="43" spans="1:5">
      <c r="A43" s="7" t="s">
        <v>39</v>
      </c>
      <c r="B43" s="145">
        <f>'Tratamiento 1T'!E43</f>
        <v>0</v>
      </c>
      <c r="C43" s="145">
        <f>'Tratamiento 2T'!E43</f>
        <v>0</v>
      </c>
      <c r="D43" s="69">
        <f t="shared" si="3"/>
        <v>0</v>
      </c>
    </row>
    <row r="44" spans="1:5">
      <c r="A44" s="7" t="s">
        <v>40</v>
      </c>
      <c r="B44" s="145">
        <f>'Tratamiento 1T'!E44</f>
        <v>0</v>
      </c>
      <c r="C44" s="145">
        <f>'Tratamiento 2T'!E44</f>
        <v>28750</v>
      </c>
      <c r="D44" s="69">
        <f t="shared" si="3"/>
        <v>28750</v>
      </c>
    </row>
    <row r="45" spans="1:5">
      <c r="A45" s="7" t="s">
        <v>82</v>
      </c>
      <c r="B45" s="145">
        <f>'Tratamiento 1T'!E45</f>
        <v>0</v>
      </c>
      <c r="C45" s="145">
        <f>'Tratamiento 2T'!E45</f>
        <v>0</v>
      </c>
      <c r="D45" s="69">
        <f t="shared" si="3"/>
        <v>0</v>
      </c>
    </row>
    <row r="46" spans="1:5">
      <c r="A46" s="7" t="s">
        <v>83</v>
      </c>
      <c r="B46" s="145">
        <f>'Tratamiento 1T'!E46</f>
        <v>0</v>
      </c>
      <c r="C46" s="145">
        <f>'Tratamiento 2T'!E46</f>
        <v>0</v>
      </c>
      <c r="D46" s="69">
        <f t="shared" si="3"/>
        <v>0</v>
      </c>
    </row>
    <row r="47" spans="1:5">
      <c r="A47" s="7" t="s">
        <v>84</v>
      </c>
      <c r="B47" s="145">
        <f>'Tratamiento 1T'!E47</f>
        <v>64900</v>
      </c>
      <c r="C47" s="145">
        <f>'Tratamiento 2T'!E47</f>
        <v>0</v>
      </c>
      <c r="D47" s="69">
        <f t="shared" si="3"/>
        <v>64900</v>
      </c>
    </row>
    <row r="48" spans="1:5">
      <c r="A48" s="7" t="s">
        <v>85</v>
      </c>
      <c r="B48" s="145">
        <f>'Tratamiento 1T'!E48</f>
        <v>0</v>
      </c>
      <c r="C48" s="145">
        <f>'Tratamiento 2T'!E48</f>
        <v>460200</v>
      </c>
      <c r="D48" s="69">
        <f t="shared" si="3"/>
        <v>460200</v>
      </c>
    </row>
    <row r="49" spans="1:5">
      <c r="A49" s="7" t="s">
        <v>86</v>
      </c>
      <c r="B49" s="145">
        <f>'Tratamiento 1T'!E49</f>
        <v>10000</v>
      </c>
      <c r="C49" s="145">
        <f>'Tratamiento 2T'!E49</f>
        <v>0</v>
      </c>
      <c r="D49" s="69">
        <f t="shared" si="3"/>
        <v>10000</v>
      </c>
    </row>
    <row r="50" spans="1:5">
      <c r="A50" s="7" t="s">
        <v>87</v>
      </c>
      <c r="B50" s="145">
        <f>'Tratamiento 1T'!E50</f>
        <v>0</v>
      </c>
      <c r="C50" s="145">
        <f>'Tratamiento 2T'!E50</f>
        <v>0</v>
      </c>
      <c r="D50" s="69">
        <f t="shared" si="3"/>
        <v>0</v>
      </c>
    </row>
    <row r="51" spans="1:5">
      <c r="A51" s="7" t="s">
        <v>88</v>
      </c>
      <c r="B51" s="145">
        <f>'Tratamiento 1T'!E51</f>
        <v>0</v>
      </c>
      <c r="C51" s="145">
        <f>'Tratamiento 2T'!E51</f>
        <v>0</v>
      </c>
      <c r="D51" s="69">
        <f t="shared" si="3"/>
        <v>0</v>
      </c>
    </row>
    <row r="52" spans="1:5">
      <c r="A52" s="7" t="s">
        <v>89</v>
      </c>
      <c r="B52" s="145">
        <f>'Tratamiento 1T'!E52</f>
        <v>0</v>
      </c>
      <c r="C52" s="145">
        <f>'Tratamiento 2T'!E52</f>
        <v>0</v>
      </c>
      <c r="D52" s="69">
        <f t="shared" si="3"/>
        <v>0</v>
      </c>
    </row>
    <row r="53" spans="1:5">
      <c r="A53" s="7" t="s">
        <v>90</v>
      </c>
      <c r="B53" s="145">
        <f>'Tratamiento 1T'!E53</f>
        <v>0</v>
      </c>
      <c r="C53" s="145">
        <f>'Tratamiento 2T'!E53</f>
        <v>0</v>
      </c>
      <c r="D53" s="69">
        <f t="shared" si="3"/>
        <v>0</v>
      </c>
    </row>
    <row r="54" spans="1:5">
      <c r="A54" s="7" t="s">
        <v>91</v>
      </c>
      <c r="B54" s="145">
        <f>'Tratamiento 1T'!E54</f>
        <v>0</v>
      </c>
      <c r="C54" s="145">
        <f>'Tratamiento 2T'!E54</f>
        <v>156774.97</v>
      </c>
      <c r="D54" s="69">
        <f t="shared" si="3"/>
        <v>156774.97</v>
      </c>
    </row>
    <row r="55" spans="1:5">
      <c r="A55" s="1" t="s">
        <v>115</v>
      </c>
      <c r="B55" s="145">
        <f>'Tratamiento 1T'!E55</f>
        <v>0</v>
      </c>
      <c r="C55" s="145">
        <f>'Tratamiento 2T'!E55</f>
        <v>0</v>
      </c>
      <c r="D55" s="69">
        <f t="shared" ref="D55:D56" si="4">SUM(B55:C55)</f>
        <v>0</v>
      </c>
    </row>
    <row r="56" spans="1:5">
      <c r="A56" s="1" t="s">
        <v>116</v>
      </c>
      <c r="B56" s="145">
        <f>'Tratamiento 1T'!E56</f>
        <v>0</v>
      </c>
      <c r="C56" s="145">
        <f>'Tratamiento 2T'!E56</f>
        <v>0</v>
      </c>
      <c r="D56" s="69">
        <f t="shared" si="4"/>
        <v>0</v>
      </c>
    </row>
    <row r="57" spans="1:5">
      <c r="B57" s="69"/>
      <c r="C57" s="145">
        <f>'Tratamiento 2T'!E57</f>
        <v>0</v>
      </c>
      <c r="D57" s="68"/>
    </row>
    <row r="58" spans="1:5" ht="15.75" thickBot="1">
      <c r="A58" s="14" t="s">
        <v>27</v>
      </c>
      <c r="B58" s="71">
        <f>SUM(B40:B57)</f>
        <v>4077592.5</v>
      </c>
      <c r="C58" s="72">
        <f>'Tratamiento 2T'!E58</f>
        <v>11207129.970000001</v>
      </c>
      <c r="D58" s="72">
        <f>SUM(D40:D57)</f>
        <v>15284722.470000001</v>
      </c>
    </row>
    <row r="59" spans="1:5" ht="15.75" thickTop="1">
      <c r="A59" s="104" t="s">
        <v>33</v>
      </c>
    </row>
    <row r="61" spans="1:5">
      <c r="A61" s="154" t="s">
        <v>41</v>
      </c>
      <c r="B61" s="154"/>
      <c r="C61" s="154"/>
      <c r="D61" s="154"/>
      <c r="E61" s="154"/>
    </row>
    <row r="62" spans="1:5">
      <c r="A62" s="51" t="s">
        <v>42</v>
      </c>
      <c r="B62" s="51"/>
      <c r="C62" s="51"/>
      <c r="D62" s="51"/>
      <c r="E62" s="51"/>
    </row>
    <row r="63" spans="1:5">
      <c r="A63" s="154" t="s">
        <v>67</v>
      </c>
      <c r="B63" s="154"/>
      <c r="C63" s="154"/>
      <c r="D63" s="154"/>
      <c r="E63" s="17"/>
    </row>
    <row r="65" spans="1:5" ht="15.75" thickBot="1">
      <c r="A65" s="8" t="s">
        <v>35</v>
      </c>
      <c r="B65" s="9" t="s">
        <v>54</v>
      </c>
      <c r="C65" s="9" t="s">
        <v>55</v>
      </c>
      <c r="D65" s="9" t="s">
        <v>61</v>
      </c>
    </row>
    <row r="66" spans="1:5">
      <c r="A66" s="1" t="s">
        <v>59</v>
      </c>
      <c r="B66" s="69">
        <f>'Tratamiento 1T'!E66</f>
        <v>12322824.92</v>
      </c>
      <c r="C66" s="69">
        <f>'Tratamiento 2T'!E66</f>
        <v>8251232.4199999999</v>
      </c>
      <c r="D66" s="69">
        <f>B66</f>
        <v>12322824.92</v>
      </c>
    </row>
    <row r="67" spans="1:5">
      <c r="A67" s="1" t="s">
        <v>43</v>
      </c>
      <c r="B67" s="69">
        <f>'Tratamiento 1T'!E67</f>
        <v>0</v>
      </c>
      <c r="C67" s="69">
        <f>'Tratamiento 2T'!E67</f>
        <v>31916000</v>
      </c>
      <c r="D67" s="69">
        <f>SUM(B67:C67)</f>
        <v>31916000</v>
      </c>
    </row>
    <row r="68" spans="1:5">
      <c r="A68" s="1" t="s">
        <v>92</v>
      </c>
      <c r="B68" s="69">
        <f>'Tratamiento 1T'!E68</f>
        <v>6000</v>
      </c>
      <c r="C68" s="69"/>
      <c r="D68" s="69">
        <f>SUM(B68:C68)</f>
        <v>6000</v>
      </c>
    </row>
    <row r="69" spans="1:5">
      <c r="A69" s="3" t="s">
        <v>44</v>
      </c>
      <c r="B69" s="73">
        <f>SUM(B66:B68)</f>
        <v>12328824.92</v>
      </c>
      <c r="C69" s="73">
        <f t="shared" ref="C69:D69" si="5">SUM(C66:C68)</f>
        <v>40167232.420000002</v>
      </c>
      <c r="D69" s="73">
        <f t="shared" si="5"/>
        <v>44244824.920000002</v>
      </c>
    </row>
    <row r="70" spans="1:5">
      <c r="A70" s="26" t="s">
        <v>45</v>
      </c>
      <c r="B70" s="69">
        <f>'Tratamiento 1T'!E70</f>
        <v>4077592.5</v>
      </c>
      <c r="C70" s="69">
        <f>'Tratamiento 2T'!E70</f>
        <v>23529954.890000001</v>
      </c>
      <c r="D70" s="69">
        <f>SUM(B70:C70)</f>
        <v>27607547.390000001</v>
      </c>
    </row>
    <row r="71" spans="1:5">
      <c r="A71" s="27" t="s">
        <v>93</v>
      </c>
      <c r="B71" s="69">
        <f>'Tratamiento 1T'!E71</f>
        <v>0</v>
      </c>
      <c r="C71" s="69">
        <f>'Tratamiento 2T'!E71</f>
        <v>12322824.92</v>
      </c>
      <c r="D71" s="69">
        <f>SUM(B71:C71)</f>
        <v>12322824.92</v>
      </c>
    </row>
    <row r="72" spans="1:5">
      <c r="A72" s="3" t="s">
        <v>46</v>
      </c>
      <c r="B72" s="69">
        <f>'Tratamiento 1T'!E72</f>
        <v>8251232.4199999999</v>
      </c>
      <c r="C72" s="69">
        <f>'Tratamiento 2T'!E72</f>
        <v>16637277.530000001</v>
      </c>
      <c r="D72" s="73">
        <f>+D69-D70</f>
        <v>16637277.530000001</v>
      </c>
    </row>
    <row r="73" spans="1:5" ht="15.75" thickBot="1">
      <c r="A73" s="28"/>
      <c r="B73" s="28"/>
      <c r="C73" s="28"/>
      <c r="D73" s="28"/>
      <c r="E73" s="106"/>
    </row>
    <row r="74" spans="1:5" ht="15.75" thickTop="1">
      <c r="A74" s="104" t="s">
        <v>47</v>
      </c>
    </row>
    <row r="76" spans="1:5">
      <c r="A76" s="7" t="s">
        <v>121</v>
      </c>
    </row>
  </sheetData>
  <mergeCells count="8">
    <mergeCell ref="A1:E1"/>
    <mergeCell ref="A7:E7"/>
    <mergeCell ref="A23:E23"/>
    <mergeCell ref="A63:D63"/>
    <mergeCell ref="A35:E35"/>
    <mergeCell ref="A61:E61"/>
    <mergeCell ref="A25:D25"/>
    <mergeCell ref="A37:D37"/>
  </mergeCells>
  <printOptions horizontalCentered="1"/>
  <pageMargins left="0" right="0" top="0.74803149606299213" bottom="0.74803149606299213" header="0.31496062992125984" footer="0.31496062992125984"/>
  <pageSetup scale="64" firstPageNumber="21" orientation="portrait" useFirstPageNumber="1" r:id="rId1"/>
  <headerFooter>
    <oddFooter>&amp;R&amp;"-,Negrita"&amp;12&amp;P</oddFooter>
  </headerFooter>
  <ignoredErrors>
    <ignoredError sqref="C58 D6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topLeftCell="A43" workbookViewId="0">
      <selection activeCell="F13" sqref="F13:F14"/>
    </sheetView>
  </sheetViews>
  <sheetFormatPr defaultColWidth="11.5703125" defaultRowHeight="15"/>
  <cols>
    <col min="1" max="1" width="40" style="7" customWidth="1"/>
    <col min="2" max="2" width="14" style="1" customWidth="1"/>
    <col min="3" max="5" width="14.140625" style="1" bestFit="1" customWidth="1"/>
    <col min="6" max="6" width="12.7109375" style="1" bestFit="1" customWidth="1"/>
    <col min="7" max="7" width="11.5703125" style="1" bestFit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6">
      <c r="A1" s="154" t="s">
        <v>0</v>
      </c>
      <c r="B1" s="154"/>
      <c r="C1" s="154"/>
      <c r="D1" s="154"/>
      <c r="E1" s="154"/>
      <c r="F1" s="154"/>
    </row>
    <row r="2" spans="1:6">
      <c r="A2" s="2" t="s">
        <v>1</v>
      </c>
      <c r="B2" s="3" t="s">
        <v>118</v>
      </c>
      <c r="C2" s="3"/>
      <c r="D2" s="3"/>
      <c r="E2" s="3"/>
      <c r="F2" s="3"/>
    </row>
    <row r="3" spans="1:6">
      <c r="A3" s="2" t="s">
        <v>2</v>
      </c>
      <c r="B3" s="4" t="s">
        <v>3</v>
      </c>
      <c r="C3" s="3"/>
      <c r="D3" s="3"/>
      <c r="E3" s="3"/>
      <c r="F3" s="3"/>
    </row>
    <row r="4" spans="1:6">
      <c r="A4" s="2" t="s">
        <v>4</v>
      </c>
      <c r="B4" s="3" t="s">
        <v>5</v>
      </c>
      <c r="C4" s="3"/>
      <c r="D4" s="3"/>
      <c r="E4" s="3"/>
      <c r="F4" s="3"/>
    </row>
    <row r="5" spans="1:6">
      <c r="A5" s="2" t="s">
        <v>53</v>
      </c>
      <c r="B5" s="5" t="s">
        <v>80</v>
      </c>
      <c r="C5" s="3"/>
      <c r="D5" s="3"/>
      <c r="E5" s="3"/>
      <c r="F5" s="3"/>
    </row>
    <row r="6" spans="1:6">
      <c r="A6" s="2"/>
      <c r="B6" s="5"/>
      <c r="C6" s="3"/>
      <c r="D6" s="3"/>
      <c r="E6" s="3"/>
      <c r="F6" s="3"/>
    </row>
    <row r="7" spans="1:6">
      <c r="A7" s="154" t="s">
        <v>7</v>
      </c>
      <c r="B7" s="154"/>
      <c r="C7" s="154"/>
      <c r="D7" s="154"/>
      <c r="E7" s="154"/>
    </row>
    <row r="8" spans="1:6">
      <c r="A8" s="154" t="s">
        <v>8</v>
      </c>
      <c r="B8" s="154"/>
      <c r="C8" s="154"/>
      <c r="D8" s="154"/>
      <c r="E8" s="154"/>
    </row>
    <row r="10" spans="1:6" ht="15.75" thickBot="1">
      <c r="A10" s="8" t="s">
        <v>9</v>
      </c>
      <c r="B10" s="9" t="s">
        <v>10</v>
      </c>
      <c r="C10" s="9" t="s">
        <v>54</v>
      </c>
      <c r="D10" s="9" t="s">
        <v>55</v>
      </c>
      <c r="E10" s="9" t="s">
        <v>57</v>
      </c>
      <c r="F10" s="9" t="s">
        <v>63</v>
      </c>
    </row>
    <row r="11" spans="1:6">
      <c r="A11" s="10" t="s">
        <v>23</v>
      </c>
      <c r="B11" s="7"/>
      <c r="C11" s="7"/>
      <c r="D11" s="7"/>
      <c r="E11" s="7"/>
      <c r="F11" s="7"/>
    </row>
    <row r="12" spans="1:6">
      <c r="A12" s="11" t="s">
        <v>71</v>
      </c>
      <c r="B12" s="7" t="s">
        <v>25</v>
      </c>
      <c r="C12" s="54">
        <f>'Tratamiento 1T'!F12</f>
        <v>55</v>
      </c>
      <c r="D12" s="124">
        <f>'Tratamiento 2T'!F12</f>
        <v>33</v>
      </c>
      <c r="E12" s="124">
        <f>'Tratamiento 3T'!F12</f>
        <v>25</v>
      </c>
      <c r="F12" s="54">
        <f>SUM(C12:E12)</f>
        <v>113</v>
      </c>
    </row>
    <row r="13" spans="1:6">
      <c r="A13" s="11" t="s">
        <v>72</v>
      </c>
      <c r="B13" s="7" t="s">
        <v>25</v>
      </c>
      <c r="C13" s="54">
        <f>'Tratamiento 1T'!F13</f>
        <v>33</v>
      </c>
      <c r="D13" s="124">
        <f>'Tratamiento 2T'!F13</f>
        <v>28</v>
      </c>
      <c r="E13" s="124">
        <f>'Tratamiento 3T'!F13</f>
        <v>22</v>
      </c>
      <c r="F13" s="54">
        <f t="shared" ref="F13:F14" si="0">SUM(C13:E13)</f>
        <v>83</v>
      </c>
    </row>
    <row r="14" spans="1:6">
      <c r="A14" s="11" t="s">
        <v>73</v>
      </c>
      <c r="B14" s="7" t="s">
        <v>25</v>
      </c>
      <c r="C14" s="54">
        <f>'Tratamiento 1T'!F14</f>
        <v>21</v>
      </c>
      <c r="D14" s="124">
        <f>'Tratamiento 2T'!F14</f>
        <v>21</v>
      </c>
      <c r="E14" s="124">
        <f>'Tratamiento 3T'!F14</f>
        <v>21</v>
      </c>
      <c r="F14" s="54">
        <f t="shared" si="0"/>
        <v>63</v>
      </c>
    </row>
    <row r="15" spans="1:6">
      <c r="A15" s="10" t="s">
        <v>26</v>
      </c>
      <c r="B15" s="7" t="s">
        <v>110</v>
      </c>
      <c r="C15" s="54">
        <f>'Tratamiento 1T'!F15</f>
        <v>3</v>
      </c>
      <c r="D15" s="124">
        <f>'Tratamiento 2T'!F15</f>
        <v>8</v>
      </c>
      <c r="E15" s="124">
        <f>'Tratamiento 3T'!F15</f>
        <v>17.333333333333332</v>
      </c>
      <c r="F15" s="54">
        <f>SUM(C15:E15)</f>
        <v>28.333333333333332</v>
      </c>
    </row>
    <row r="16" spans="1:6">
      <c r="A16" s="10"/>
      <c r="B16" s="7" t="s">
        <v>25</v>
      </c>
      <c r="C16" s="54">
        <f>'Tratamiento 1T'!F16</f>
        <v>6.666666666666667</v>
      </c>
      <c r="D16" s="124">
        <f>'Tratamiento 2T'!F16</f>
        <v>17.333333333333332</v>
      </c>
      <c r="E16" s="124">
        <f>'Tratamiento 3T'!F16</f>
        <v>75</v>
      </c>
      <c r="F16" s="54">
        <f>SUM(C16:E16)</f>
        <v>99</v>
      </c>
    </row>
    <row r="17" spans="1:6">
      <c r="A17" s="10"/>
      <c r="B17" s="7" t="s">
        <v>111</v>
      </c>
      <c r="C17" s="54">
        <f>'Tratamiento 1T'!F17</f>
        <v>24</v>
      </c>
      <c r="D17" s="124">
        <f>'Tratamiento 2T'!F17</f>
        <v>61</v>
      </c>
      <c r="E17" s="124">
        <f>'Tratamiento 3T'!F17</f>
        <v>150</v>
      </c>
      <c r="F17" s="54">
        <f>SUM(C17:E17)</f>
        <v>235</v>
      </c>
    </row>
    <row r="18" spans="1:6">
      <c r="A18" s="13"/>
      <c r="C18" s="53"/>
      <c r="D18" s="126"/>
      <c r="E18" s="126"/>
      <c r="F18" s="53"/>
    </row>
    <row r="19" spans="1:6" ht="15.75" thickBot="1">
      <c r="A19" s="14" t="s">
        <v>112</v>
      </c>
      <c r="B19" s="15"/>
      <c r="C19" s="55">
        <f>+C12+C16</f>
        <v>61.666666666666664</v>
      </c>
      <c r="D19" s="55">
        <f t="shared" ref="D19:F19" si="1">+D12+D16</f>
        <v>50.333333333333329</v>
      </c>
      <c r="E19" s="55">
        <f t="shared" si="1"/>
        <v>100</v>
      </c>
      <c r="F19" s="55">
        <f t="shared" si="1"/>
        <v>212</v>
      </c>
    </row>
    <row r="20" spans="1:6" ht="15.75" thickTop="1">
      <c r="A20" s="59" t="s">
        <v>74</v>
      </c>
      <c r="B20" s="56"/>
      <c r="C20" s="54"/>
      <c r="D20" s="58"/>
      <c r="E20" s="57"/>
      <c r="F20" s="54"/>
    </row>
    <row r="21" spans="1:6">
      <c r="A21" s="7" t="s">
        <v>28</v>
      </c>
    </row>
    <row r="23" spans="1:6">
      <c r="A23" s="155" t="s">
        <v>29</v>
      </c>
      <c r="B23" s="155"/>
      <c r="C23" s="155"/>
      <c r="D23" s="155"/>
      <c r="E23" s="155"/>
    </row>
    <row r="24" spans="1:6">
      <c r="A24" s="154" t="s">
        <v>30</v>
      </c>
      <c r="B24" s="154"/>
      <c r="C24" s="154"/>
      <c r="D24" s="154"/>
      <c r="E24" s="154"/>
    </row>
    <row r="25" spans="1:6">
      <c r="A25" s="154" t="s">
        <v>67</v>
      </c>
      <c r="B25" s="154"/>
      <c r="C25" s="154"/>
      <c r="D25" s="154"/>
      <c r="E25" s="154"/>
    </row>
    <row r="27" spans="1:6" ht="15.75" thickBot="1">
      <c r="A27" s="8" t="s">
        <v>9</v>
      </c>
      <c r="B27" s="9" t="s">
        <v>54</v>
      </c>
      <c r="C27" s="9" t="s">
        <v>55</v>
      </c>
      <c r="D27" s="9" t="s">
        <v>57</v>
      </c>
      <c r="E27" s="9" t="s">
        <v>63</v>
      </c>
    </row>
    <row r="28" spans="1:6">
      <c r="A28" s="18" t="s">
        <v>23</v>
      </c>
    </row>
    <row r="29" spans="1:6">
      <c r="A29" s="19" t="s">
        <v>24</v>
      </c>
      <c r="B29" s="126">
        <f>'Tratamiento 1T'!E29</f>
        <v>3965162.5</v>
      </c>
      <c r="C29" s="146">
        <f>'Tratamiento 2T'!E29</f>
        <v>10400015.469999999</v>
      </c>
      <c r="D29" s="146">
        <f>'Tratamiento 3T'!E29</f>
        <v>13861945.5</v>
      </c>
      <c r="E29" s="126">
        <f>SUM(B29:D29)</f>
        <v>28227123.469999999</v>
      </c>
    </row>
    <row r="30" spans="1:6">
      <c r="A30" s="18" t="s">
        <v>26</v>
      </c>
      <c r="B30" s="126">
        <f>'Tratamiento 1T'!E30</f>
        <v>112430</v>
      </c>
      <c r="C30" s="146">
        <f>'Tratamiento 2T'!E30</f>
        <v>807115</v>
      </c>
      <c r="D30" s="146">
        <f>'Tratamiento 3T'!E30</f>
        <v>1402185</v>
      </c>
      <c r="E30" s="126">
        <f>SUM(B30:D30)</f>
        <v>2321730</v>
      </c>
    </row>
    <row r="31" spans="1:6">
      <c r="A31" s="18"/>
      <c r="B31" s="126"/>
      <c r="C31" s="125"/>
      <c r="D31" s="125"/>
      <c r="E31" s="126"/>
    </row>
    <row r="32" spans="1:6" ht="15.75" thickBot="1">
      <c r="A32" s="14" t="s">
        <v>27</v>
      </c>
      <c r="B32" s="127">
        <f t="shared" ref="B32:D32" si="2">SUM(B29:B31)</f>
        <v>4077592.5</v>
      </c>
      <c r="C32" s="127">
        <f>SUM(C29:C31)</f>
        <v>11207130.469999999</v>
      </c>
      <c r="D32" s="127">
        <f t="shared" si="2"/>
        <v>15264130.5</v>
      </c>
      <c r="E32" s="147">
        <f>SUM(E29:E30)</f>
        <v>30548853.469999999</v>
      </c>
      <c r="F32" s="20"/>
    </row>
    <row r="33" spans="1:7" ht="15.75" thickTop="1">
      <c r="A33" s="7" t="s">
        <v>33</v>
      </c>
    </row>
    <row r="35" spans="1:7">
      <c r="A35" s="154" t="s">
        <v>34</v>
      </c>
      <c r="B35" s="154"/>
      <c r="C35" s="154"/>
      <c r="D35" s="154"/>
      <c r="E35" s="154"/>
    </row>
    <row r="36" spans="1:7">
      <c r="A36" s="154" t="s">
        <v>30</v>
      </c>
      <c r="B36" s="154"/>
      <c r="C36" s="154"/>
      <c r="D36" s="154"/>
      <c r="E36" s="154"/>
      <c r="G36" s="20"/>
    </row>
    <row r="37" spans="1:7">
      <c r="A37" s="154" t="s">
        <v>67</v>
      </c>
      <c r="B37" s="154"/>
      <c r="C37" s="154"/>
      <c r="D37" s="154"/>
      <c r="E37" s="154"/>
    </row>
    <row r="39" spans="1:7" ht="15.75" thickBot="1">
      <c r="A39" s="8" t="s">
        <v>35</v>
      </c>
      <c r="B39" s="9" t="s">
        <v>54</v>
      </c>
      <c r="C39" s="9" t="s">
        <v>55</v>
      </c>
      <c r="D39" s="9" t="s">
        <v>57</v>
      </c>
      <c r="E39" s="9" t="s">
        <v>63</v>
      </c>
    </row>
    <row r="40" spans="1:7" ht="15.95" customHeight="1">
      <c r="A40" s="7" t="s">
        <v>36</v>
      </c>
      <c r="B40" s="125">
        <f>'Tratamiento 1T'!E40</f>
        <v>1662712.5</v>
      </c>
      <c r="C40" s="125">
        <f>'Tratamiento 2T'!E40</f>
        <v>2495130</v>
      </c>
      <c r="D40" s="125">
        <f>'Tratamiento 3T'!E40</f>
        <v>2052157.5</v>
      </c>
      <c r="E40" s="125">
        <f t="shared" ref="E40:E54" si="3">SUM(B40:D40)</f>
        <v>6210000</v>
      </c>
    </row>
    <row r="41" spans="1:7">
      <c r="A41" s="7" t="s">
        <v>37</v>
      </c>
      <c r="B41" s="125">
        <f>'Tratamiento 1T'!E41</f>
        <v>2100000</v>
      </c>
      <c r="C41" s="125">
        <f>'Tratamiento 2T'!E41</f>
        <v>6579360</v>
      </c>
      <c r="D41" s="125">
        <f>'Tratamiento 3T'!E41</f>
        <v>4322000</v>
      </c>
      <c r="E41" s="125">
        <f t="shared" si="3"/>
        <v>13001360</v>
      </c>
    </row>
    <row r="42" spans="1:7">
      <c r="A42" s="7" t="s">
        <v>38</v>
      </c>
      <c r="B42" s="125">
        <f>'Tratamiento 1T'!E42</f>
        <v>239980</v>
      </c>
      <c r="C42" s="125">
        <f>'Tratamiento 2T'!E42</f>
        <v>1486915</v>
      </c>
      <c r="D42" s="125">
        <f>'Tratamiento 3T'!E42</f>
        <v>675735</v>
      </c>
      <c r="E42" s="125">
        <f t="shared" si="3"/>
        <v>2402630</v>
      </c>
    </row>
    <row r="43" spans="1:7">
      <c r="A43" s="7" t="s">
        <v>39</v>
      </c>
      <c r="B43" s="125">
        <f>'Tratamiento 1T'!E43</f>
        <v>0</v>
      </c>
      <c r="C43" s="125">
        <f>'Tratamiento 2T'!E43</f>
        <v>0</v>
      </c>
      <c r="D43" s="125">
        <f>'Tratamiento 3T'!E43</f>
        <v>240000</v>
      </c>
      <c r="E43" s="125">
        <f t="shared" si="3"/>
        <v>240000</v>
      </c>
    </row>
    <row r="44" spans="1:7">
      <c r="A44" s="7" t="s">
        <v>40</v>
      </c>
      <c r="B44" s="125">
        <f>'Tratamiento 1T'!E44</f>
        <v>0</v>
      </c>
      <c r="C44" s="125">
        <f>'Tratamiento 2T'!E44</f>
        <v>28750</v>
      </c>
      <c r="D44" s="125">
        <f>'Tratamiento 3T'!E44</f>
        <v>2765728</v>
      </c>
      <c r="E44" s="125">
        <f t="shared" si="3"/>
        <v>2794478</v>
      </c>
    </row>
    <row r="45" spans="1:7">
      <c r="A45" s="7" t="s">
        <v>82</v>
      </c>
      <c r="B45" s="125">
        <f>'Tratamiento 1T'!E45</f>
        <v>0</v>
      </c>
      <c r="C45" s="125">
        <f>'Tratamiento 2T'!E45</f>
        <v>0</v>
      </c>
      <c r="D45" s="125">
        <f>'Tratamiento 3T'!E45</f>
        <v>0</v>
      </c>
      <c r="E45" s="125">
        <f t="shared" si="3"/>
        <v>0</v>
      </c>
    </row>
    <row r="46" spans="1:7">
      <c r="A46" s="7" t="s">
        <v>83</v>
      </c>
      <c r="B46" s="125">
        <f>'Tratamiento 1T'!E46</f>
        <v>0</v>
      </c>
      <c r="C46" s="125">
        <f>'Tratamiento 2T'!E46</f>
        <v>0</v>
      </c>
      <c r="D46" s="125">
        <f>'Tratamiento 3T'!E46</f>
        <v>108480</v>
      </c>
      <c r="E46" s="125">
        <f t="shared" si="3"/>
        <v>108480</v>
      </c>
    </row>
    <row r="47" spans="1:7">
      <c r="A47" s="7" t="s">
        <v>84</v>
      </c>
      <c r="B47" s="125">
        <f>'Tratamiento 1T'!E47</f>
        <v>64900</v>
      </c>
      <c r="C47" s="125">
        <f>'Tratamiento 2T'!E47</f>
        <v>0</v>
      </c>
      <c r="D47" s="125">
        <f>'Tratamiento 3T'!E47</f>
        <v>0</v>
      </c>
      <c r="E47" s="125">
        <f t="shared" si="3"/>
        <v>64900</v>
      </c>
    </row>
    <row r="48" spans="1:7">
      <c r="A48" s="7" t="s">
        <v>85</v>
      </c>
      <c r="B48" s="125">
        <f>'Tratamiento 1T'!E48</f>
        <v>0</v>
      </c>
      <c r="C48" s="125">
        <f>'Tratamiento 2T'!E48</f>
        <v>460200</v>
      </c>
      <c r="D48" s="125">
        <f>'Tratamiento 3T'!E48</f>
        <v>681450</v>
      </c>
      <c r="E48" s="125">
        <f t="shared" si="3"/>
        <v>1141650</v>
      </c>
    </row>
    <row r="49" spans="1:5">
      <c r="A49" s="7" t="s">
        <v>86</v>
      </c>
      <c r="B49" s="125">
        <f>'Tratamiento 1T'!E49</f>
        <v>10000</v>
      </c>
      <c r="C49" s="125">
        <f>'Tratamiento 2T'!E49</f>
        <v>0</v>
      </c>
      <c r="D49" s="125">
        <f>'Tratamiento 3T'!E49</f>
        <v>0</v>
      </c>
      <c r="E49" s="125">
        <f t="shared" si="3"/>
        <v>10000</v>
      </c>
    </row>
    <row r="50" spans="1:5">
      <c r="A50" s="7" t="s">
        <v>87</v>
      </c>
      <c r="B50" s="125">
        <f>'Tratamiento 1T'!E50</f>
        <v>0</v>
      </c>
      <c r="C50" s="125">
        <f>'Tratamiento 2T'!E50</f>
        <v>0</v>
      </c>
      <c r="D50" s="125">
        <f>'Tratamiento 3T'!E50</f>
        <v>0</v>
      </c>
      <c r="E50" s="125">
        <f t="shared" si="3"/>
        <v>0</v>
      </c>
    </row>
    <row r="51" spans="1:5">
      <c r="A51" s="7" t="s">
        <v>88</v>
      </c>
      <c r="B51" s="125">
        <f>'Tratamiento 1T'!E51</f>
        <v>0</v>
      </c>
      <c r="C51" s="125">
        <f>'Tratamiento 2T'!E51</f>
        <v>0</v>
      </c>
      <c r="D51" s="125">
        <f>'Tratamiento 3T'!E51</f>
        <v>2684250</v>
      </c>
      <c r="E51" s="125">
        <f t="shared" si="3"/>
        <v>2684250</v>
      </c>
    </row>
    <row r="52" spans="1:5">
      <c r="A52" s="7" t="s">
        <v>89</v>
      </c>
      <c r="B52" s="125">
        <f>'Tratamiento 1T'!E52</f>
        <v>0</v>
      </c>
      <c r="C52" s="125">
        <f>'Tratamiento 2T'!E52</f>
        <v>0</v>
      </c>
      <c r="D52" s="125">
        <f>'Tratamiento 3T'!E52</f>
        <v>1307280</v>
      </c>
      <c r="E52" s="125">
        <f t="shared" si="3"/>
        <v>1307280</v>
      </c>
    </row>
    <row r="53" spans="1:5">
      <c r="A53" s="7" t="s">
        <v>90</v>
      </c>
      <c r="B53" s="125">
        <f>'Tratamiento 1T'!E53</f>
        <v>0</v>
      </c>
      <c r="C53" s="125">
        <f>'Tratamiento 2T'!E53</f>
        <v>0</v>
      </c>
      <c r="D53" s="125">
        <f>'Tratamiento 3T'!E53</f>
        <v>0</v>
      </c>
      <c r="E53" s="125">
        <f t="shared" si="3"/>
        <v>0</v>
      </c>
    </row>
    <row r="54" spans="1:5">
      <c r="A54" s="7" t="s">
        <v>91</v>
      </c>
      <c r="B54" s="125">
        <f>'Tratamiento 1T'!E54</f>
        <v>0</v>
      </c>
      <c r="C54" s="125">
        <f>'Tratamiento 2T'!E54</f>
        <v>156774.97</v>
      </c>
      <c r="D54" s="125">
        <f>'Tratamiento 3T'!E54</f>
        <v>141000</v>
      </c>
      <c r="E54" s="125">
        <f t="shared" si="3"/>
        <v>297774.96999999997</v>
      </c>
    </row>
    <row r="55" spans="1:5">
      <c r="A55" s="1" t="s">
        <v>115</v>
      </c>
      <c r="B55" s="125">
        <f>'Tratamiento 1T'!E55</f>
        <v>0</v>
      </c>
      <c r="C55" s="125">
        <f>'Tratamiento 2T'!E55</f>
        <v>0</v>
      </c>
      <c r="D55" s="125">
        <f>'Tratamiento 3T'!E55</f>
        <v>52650</v>
      </c>
      <c r="E55" s="125">
        <f t="shared" ref="E55:E56" si="4">SUM(B55:D55)</f>
        <v>52650</v>
      </c>
    </row>
    <row r="56" spans="1:5">
      <c r="A56" s="1" t="s">
        <v>116</v>
      </c>
      <c r="B56" s="125">
        <f>'Tratamiento 1T'!E56</f>
        <v>0</v>
      </c>
      <c r="C56" s="125">
        <f>'Tratamiento 2T'!E56</f>
        <v>0</v>
      </c>
      <c r="D56" s="125">
        <f>'Tratamiento 3T'!E56</f>
        <v>233400</v>
      </c>
      <c r="E56" s="125">
        <f t="shared" si="4"/>
        <v>233400</v>
      </c>
    </row>
    <row r="57" spans="1:5">
      <c r="B57" s="125"/>
      <c r="C57" s="125"/>
      <c r="D57" s="125"/>
      <c r="E57" s="126"/>
    </row>
    <row r="58" spans="1:5" ht="15.75" thickBot="1">
      <c r="A58" s="14" t="s">
        <v>27</v>
      </c>
      <c r="B58" s="127">
        <f>SUM(B40:B57)</f>
        <v>4077592.5</v>
      </c>
      <c r="C58" s="127">
        <f>SUM(C40:C57)</f>
        <v>11207129.970000001</v>
      </c>
      <c r="D58" s="127">
        <f t="shared" ref="D58" si="5">SUM(D40:D57)</f>
        <v>15264130.5</v>
      </c>
      <c r="E58" s="147">
        <f>SUM(E40:E57)</f>
        <v>30548852.969999999</v>
      </c>
    </row>
    <row r="59" spans="1:5" ht="15.75" thickTop="1">
      <c r="A59" s="59" t="s">
        <v>33</v>
      </c>
    </row>
    <row r="61" spans="1:5">
      <c r="A61" s="154" t="s">
        <v>41</v>
      </c>
      <c r="B61" s="154"/>
      <c r="C61" s="154"/>
      <c r="D61" s="154"/>
      <c r="E61" s="154"/>
    </row>
    <row r="62" spans="1:5">
      <c r="A62" s="154" t="s">
        <v>42</v>
      </c>
      <c r="B62" s="154"/>
      <c r="C62" s="154"/>
      <c r="D62" s="154"/>
      <c r="E62" s="154"/>
    </row>
    <row r="63" spans="1:5">
      <c r="A63" s="154" t="s">
        <v>67</v>
      </c>
      <c r="B63" s="154"/>
      <c r="C63" s="154"/>
      <c r="D63" s="154"/>
      <c r="E63" s="154"/>
    </row>
    <row r="65" spans="1:14" ht="15.75" thickBot="1">
      <c r="A65" s="8" t="s">
        <v>35</v>
      </c>
      <c r="B65" s="9" t="s">
        <v>54</v>
      </c>
      <c r="C65" s="9" t="s">
        <v>55</v>
      </c>
      <c r="D65" s="9" t="s">
        <v>57</v>
      </c>
      <c r="E65" s="9" t="s">
        <v>63</v>
      </c>
    </row>
    <row r="66" spans="1:14">
      <c r="A66" s="1" t="s">
        <v>59</v>
      </c>
      <c r="B66" s="49">
        <f>'Tratamiento 1T'!E66</f>
        <v>12322824.92</v>
      </c>
      <c r="C66" s="49">
        <f>'Tratamiento 2T'!E66</f>
        <v>8251232.4199999999</v>
      </c>
      <c r="D66" s="49">
        <f>'Tratamiento 3T'!E66</f>
        <v>16637277.530000001</v>
      </c>
      <c r="E66" s="49">
        <f>B66</f>
        <v>12322824.92</v>
      </c>
    </row>
    <row r="67" spans="1:14">
      <c r="A67" s="1" t="s">
        <v>43</v>
      </c>
      <c r="B67" s="49">
        <f>'Tratamiento 1T'!E67</f>
        <v>0</v>
      </c>
      <c r="C67" s="49">
        <f>'Tratamiento 2T'!E67</f>
        <v>31916000</v>
      </c>
      <c r="D67" s="49">
        <f>'Tratamiento 3T'!E67</f>
        <v>13357200</v>
      </c>
      <c r="E67" s="49">
        <f>SUM(B67:D67)</f>
        <v>45273200</v>
      </c>
    </row>
    <row r="68" spans="1:14">
      <c r="A68" s="1" t="s">
        <v>92</v>
      </c>
      <c r="B68" s="49">
        <f>'Tratamiento 1T'!E68</f>
        <v>6000</v>
      </c>
      <c r="C68" s="49"/>
      <c r="D68" s="49"/>
      <c r="E68" s="49">
        <f>SUM(B68:D68)</f>
        <v>6000</v>
      </c>
    </row>
    <row r="69" spans="1:14">
      <c r="A69" s="3" t="s">
        <v>44</v>
      </c>
      <c r="B69" s="148">
        <f>SUM(B66:B68)</f>
        <v>12328824.92</v>
      </c>
      <c r="C69" s="148">
        <f t="shared" ref="C69:E69" si="6">SUM(C66:C68)</f>
        <v>40167232.420000002</v>
      </c>
      <c r="D69" s="148">
        <f t="shared" si="6"/>
        <v>29994477.530000001</v>
      </c>
      <c r="E69" s="148">
        <f t="shared" si="6"/>
        <v>57602024.920000002</v>
      </c>
    </row>
    <row r="70" spans="1:14">
      <c r="A70" s="26" t="s">
        <v>45</v>
      </c>
      <c r="B70" s="49">
        <f>'Tratamiento 1T'!E70</f>
        <v>4077592.5</v>
      </c>
      <c r="C70" s="49">
        <f>'Tratamiento 2T'!E70</f>
        <v>23529954.890000001</v>
      </c>
      <c r="D70" s="49">
        <f>'Tratamiento 3T'!E70</f>
        <v>15264130.5</v>
      </c>
      <c r="E70" s="49">
        <f>SUM(B70:D70)</f>
        <v>42871677.890000001</v>
      </c>
    </row>
    <row r="71" spans="1:14">
      <c r="A71" s="27" t="s">
        <v>93</v>
      </c>
      <c r="B71" s="49">
        <f>'Tratamiento 1T'!E71</f>
        <v>0</v>
      </c>
      <c r="C71" s="49">
        <f>'Tratamiento 2T'!E71</f>
        <v>12322824.92</v>
      </c>
      <c r="D71" s="49">
        <f>'Tratamiento 3T'!E71</f>
        <v>0</v>
      </c>
      <c r="E71" s="49">
        <f>SUM(B71:D71)</f>
        <v>12322824.92</v>
      </c>
    </row>
    <row r="72" spans="1:14">
      <c r="A72" s="3" t="s">
        <v>46</v>
      </c>
      <c r="B72" s="49">
        <f>'Tratamiento 1T'!E72</f>
        <v>8251232.4199999999</v>
      </c>
      <c r="C72" s="49">
        <f>'Tratamiento 2T'!E72</f>
        <v>16637277.530000001</v>
      </c>
      <c r="D72" s="49">
        <f>'Tratamiento 3T'!E72</f>
        <v>14730347.030000001</v>
      </c>
      <c r="E72" s="148">
        <f>+E69-E70</f>
        <v>14730347.030000001</v>
      </c>
    </row>
    <row r="73" spans="1:14" ht="15.75" thickBot="1">
      <c r="A73" s="28"/>
      <c r="B73" s="28"/>
      <c r="C73" s="28"/>
      <c r="D73" s="28"/>
      <c r="E73" s="28"/>
    </row>
    <row r="74" spans="1:14" ht="15.75" thickTop="1">
      <c r="A74" s="59" t="s">
        <v>47</v>
      </c>
    </row>
    <row r="75" spans="1:14">
      <c r="A75" s="1"/>
      <c r="D75" s="20"/>
      <c r="L75" s="20"/>
      <c r="M75" s="20"/>
      <c r="N75" s="20"/>
    </row>
    <row r="76" spans="1:14">
      <c r="D76" s="20"/>
    </row>
    <row r="78" spans="1:14">
      <c r="B78" s="20"/>
    </row>
    <row r="79" spans="1:14">
      <c r="A79" s="7" t="s">
        <v>121</v>
      </c>
    </row>
  </sheetData>
  <mergeCells count="12">
    <mergeCell ref="A63:E63"/>
    <mergeCell ref="A36:E36"/>
    <mergeCell ref="A61:E61"/>
    <mergeCell ref="A62:E62"/>
    <mergeCell ref="A1:F1"/>
    <mergeCell ref="A7:E7"/>
    <mergeCell ref="A8:E8"/>
    <mergeCell ref="A23:E23"/>
    <mergeCell ref="A24:E24"/>
    <mergeCell ref="A35:E35"/>
    <mergeCell ref="A25:E25"/>
    <mergeCell ref="A37:E37"/>
  </mergeCells>
  <pageMargins left="0.70866141732283472" right="0.70866141732283472" top="0.74803149606299213" bottom="0.74803149606299213" header="0.31496062992125984" footer="0.31496062992125984"/>
  <pageSetup scale="64" firstPageNumber="22" orientation="portrait" useFirstPageNumber="1" r:id="rId1"/>
  <headerFooter>
    <oddFooter>&amp;R&amp;"-,Negrita"&amp;12&amp;P</oddFooter>
  </headerFooter>
  <ignoredErrors>
    <ignoredError sqref="E6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>
      <selection sqref="A1:F1"/>
    </sheetView>
  </sheetViews>
  <sheetFormatPr defaultColWidth="11.5703125" defaultRowHeight="15"/>
  <cols>
    <col min="1" max="1" width="40" style="86" customWidth="1"/>
    <col min="2" max="2" width="14" style="68" customWidth="1"/>
    <col min="3" max="5" width="14.28515625" style="68" bestFit="1" customWidth="1"/>
    <col min="6" max="6" width="14.140625" style="68" bestFit="1" customWidth="1"/>
    <col min="7" max="7" width="11.7109375" style="68" bestFit="1" customWidth="1"/>
    <col min="8" max="8" width="10.7109375" style="68" customWidth="1"/>
    <col min="9" max="10" width="11.7109375" style="68" bestFit="1" customWidth="1"/>
    <col min="11" max="11" width="11.140625" style="68" customWidth="1"/>
    <col min="12" max="13" width="12.28515625" style="68" bestFit="1" customWidth="1"/>
    <col min="14" max="15" width="12.5703125" style="68" bestFit="1" customWidth="1"/>
    <col min="16" max="16384" width="11.5703125" style="68"/>
  </cols>
  <sheetData>
    <row r="1" spans="1:7">
      <c r="A1" s="158" t="s">
        <v>0</v>
      </c>
      <c r="B1" s="158"/>
      <c r="C1" s="158"/>
      <c r="D1" s="158"/>
      <c r="E1" s="158"/>
      <c r="F1" s="158"/>
    </row>
    <row r="2" spans="1:7">
      <c r="A2" s="79" t="s">
        <v>1</v>
      </c>
      <c r="B2" s="3" t="s">
        <v>118</v>
      </c>
      <c r="C2" s="3"/>
      <c r="D2" s="3"/>
      <c r="E2" s="3"/>
      <c r="F2" s="3"/>
    </row>
    <row r="3" spans="1:7">
      <c r="A3" s="79" t="s">
        <v>2</v>
      </c>
      <c r="B3" s="81" t="s">
        <v>3</v>
      </c>
      <c r="C3" s="80"/>
      <c r="D3" s="80"/>
      <c r="E3" s="80"/>
      <c r="F3" s="80"/>
    </row>
    <row r="4" spans="1:7">
      <c r="A4" s="79" t="s">
        <v>4</v>
      </c>
      <c r="B4" s="80" t="s">
        <v>5</v>
      </c>
      <c r="C4" s="80"/>
      <c r="D4" s="80"/>
      <c r="E4" s="80"/>
      <c r="F4" s="80"/>
    </row>
    <row r="5" spans="1:7">
      <c r="A5" s="79" t="s">
        <v>53</v>
      </c>
      <c r="B5" s="82" t="s">
        <v>81</v>
      </c>
      <c r="C5" s="80"/>
      <c r="D5" s="80"/>
      <c r="E5" s="80"/>
      <c r="F5" s="80"/>
    </row>
    <row r="6" spans="1:7">
      <c r="A6" s="79"/>
      <c r="B6" s="82"/>
      <c r="C6" s="80"/>
      <c r="D6" s="80"/>
      <c r="E6" s="80"/>
      <c r="F6" s="80"/>
    </row>
    <row r="7" spans="1:7">
      <c r="A7" s="158" t="s">
        <v>7</v>
      </c>
      <c r="B7" s="158"/>
      <c r="C7" s="158"/>
      <c r="D7" s="158"/>
      <c r="E7" s="158"/>
      <c r="F7" s="158"/>
      <c r="G7" s="158"/>
    </row>
    <row r="8" spans="1:7">
      <c r="A8" s="158" t="s">
        <v>8</v>
      </c>
      <c r="B8" s="158"/>
      <c r="C8" s="158"/>
      <c r="D8" s="158"/>
      <c r="E8" s="158"/>
      <c r="F8" s="158"/>
      <c r="G8" s="158"/>
    </row>
    <row r="10" spans="1:7" ht="15.75" thickBot="1">
      <c r="A10" s="83" t="s">
        <v>9</v>
      </c>
      <c r="B10" s="84" t="s">
        <v>10</v>
      </c>
      <c r="C10" s="84" t="s">
        <v>54</v>
      </c>
      <c r="D10" s="84" t="s">
        <v>55</v>
      </c>
      <c r="E10" s="84" t="s">
        <v>57</v>
      </c>
      <c r="F10" s="84" t="s">
        <v>58</v>
      </c>
      <c r="G10" s="84" t="s">
        <v>62</v>
      </c>
    </row>
    <row r="11" spans="1:7">
      <c r="A11" s="85" t="s">
        <v>23</v>
      </c>
      <c r="B11" s="86"/>
      <c r="C11" s="86"/>
      <c r="D11" s="86"/>
      <c r="E11" s="86"/>
      <c r="F11" s="86"/>
      <c r="G11" s="86"/>
    </row>
    <row r="12" spans="1:7">
      <c r="A12" s="87" t="s">
        <v>71</v>
      </c>
      <c r="B12" s="86" t="s">
        <v>25</v>
      </c>
      <c r="C12" s="74">
        <f>'Tratamiento 1T'!F12</f>
        <v>55</v>
      </c>
      <c r="D12" s="74">
        <f>'Tratamiento 2T'!F12</f>
        <v>33</v>
      </c>
      <c r="E12" s="74">
        <f>'Tratamiento 3T'!F12</f>
        <v>25</v>
      </c>
      <c r="F12" s="74">
        <f>'Tratamiento 4T'!F12</f>
        <v>29</v>
      </c>
      <c r="G12" s="74">
        <f>SUM(C12:F12)</f>
        <v>142</v>
      </c>
    </row>
    <row r="13" spans="1:7">
      <c r="A13" s="87" t="s">
        <v>72</v>
      </c>
      <c r="B13" s="86" t="s">
        <v>25</v>
      </c>
      <c r="C13" s="74">
        <f>'Tratamiento 1T'!F13</f>
        <v>33</v>
      </c>
      <c r="D13" s="74">
        <f>'Tratamiento 2T'!F13</f>
        <v>28</v>
      </c>
      <c r="E13" s="74">
        <f>'Tratamiento 3T'!F13</f>
        <v>22</v>
      </c>
      <c r="F13" s="74">
        <f>'Tratamiento 4T'!F13</f>
        <v>25</v>
      </c>
      <c r="G13" s="74">
        <f t="shared" ref="G13:G16" si="0">SUM(C13:F13)</f>
        <v>108</v>
      </c>
    </row>
    <row r="14" spans="1:7">
      <c r="A14" s="87" t="s">
        <v>73</v>
      </c>
      <c r="B14" s="86" t="s">
        <v>25</v>
      </c>
      <c r="C14" s="74">
        <f>'Tratamiento 1T'!F14</f>
        <v>21</v>
      </c>
      <c r="D14" s="74">
        <f>'Tratamiento 2T'!F14</f>
        <v>21</v>
      </c>
      <c r="E14" s="74">
        <f>'Tratamiento 3T'!F14</f>
        <v>21</v>
      </c>
      <c r="F14" s="74">
        <f>'Tratamiento 4T'!F14</f>
        <v>23</v>
      </c>
      <c r="G14" s="74">
        <f t="shared" si="0"/>
        <v>86</v>
      </c>
    </row>
    <row r="15" spans="1:7">
      <c r="A15" s="85" t="s">
        <v>26</v>
      </c>
      <c r="B15" s="7" t="s">
        <v>110</v>
      </c>
      <c r="C15" s="74">
        <f>'Tratamiento 1T'!F15</f>
        <v>3</v>
      </c>
      <c r="D15" s="74">
        <f>'Tratamiento 2T'!F15</f>
        <v>8</v>
      </c>
      <c r="E15" s="74">
        <f>'Tratamiento 3T'!F15</f>
        <v>17.333333333333332</v>
      </c>
      <c r="F15" s="74">
        <f>'Tratamiento 4T'!F15</f>
        <v>11.666666666666666</v>
      </c>
      <c r="G15" s="74">
        <f t="shared" si="0"/>
        <v>40</v>
      </c>
    </row>
    <row r="16" spans="1:7">
      <c r="A16" s="85"/>
      <c r="B16" s="7" t="s">
        <v>25</v>
      </c>
      <c r="C16" s="74">
        <f>'Tratamiento 1T'!F16</f>
        <v>6.666666666666667</v>
      </c>
      <c r="D16" s="74">
        <f>'Tratamiento 2T'!F16</f>
        <v>17.333333333333332</v>
      </c>
      <c r="E16" s="74">
        <f>'Tratamiento 3T'!F16</f>
        <v>75</v>
      </c>
      <c r="F16" s="74">
        <f>'Tratamiento 4T'!F16</f>
        <v>45</v>
      </c>
      <c r="G16" s="74">
        <f t="shared" si="0"/>
        <v>144</v>
      </c>
    </row>
    <row r="17" spans="1:7">
      <c r="A17" s="85"/>
      <c r="B17" s="7" t="s">
        <v>111</v>
      </c>
      <c r="C17" s="74">
        <f>'Tratamiento 1T'!F17</f>
        <v>24</v>
      </c>
      <c r="D17" s="74">
        <f>'Tratamiento 2T'!F17</f>
        <v>61</v>
      </c>
      <c r="E17" s="74">
        <f>'Tratamiento 3T'!F17</f>
        <v>150</v>
      </c>
      <c r="F17" s="74">
        <f>'Tratamiento 4T'!F17</f>
        <v>89</v>
      </c>
      <c r="G17" s="74">
        <f>SUM(C17:F17)</f>
        <v>324</v>
      </c>
    </row>
    <row r="18" spans="1:7">
      <c r="A18" s="88"/>
      <c r="C18" s="74"/>
      <c r="G18" s="74"/>
    </row>
    <row r="19" spans="1:7" ht="15.75" thickBot="1">
      <c r="A19" s="14" t="s">
        <v>112</v>
      </c>
      <c r="B19" s="70"/>
      <c r="C19" s="71">
        <f>+C12+C16</f>
        <v>61.666666666666664</v>
      </c>
      <c r="D19" s="71">
        <f t="shared" ref="D19:G19" si="1">+D12+D16</f>
        <v>50.333333333333329</v>
      </c>
      <c r="E19" s="71">
        <f t="shared" si="1"/>
        <v>100</v>
      </c>
      <c r="F19" s="71">
        <f t="shared" si="1"/>
        <v>74</v>
      </c>
      <c r="G19" s="71">
        <f t="shared" si="1"/>
        <v>286</v>
      </c>
    </row>
    <row r="20" spans="1:7" ht="15.75" thickTop="1">
      <c r="A20" s="90" t="s">
        <v>74</v>
      </c>
      <c r="B20" s="91"/>
      <c r="C20" s="75"/>
      <c r="D20" s="75"/>
      <c r="E20" s="75"/>
      <c r="F20" s="75"/>
      <c r="G20" s="75"/>
    </row>
    <row r="21" spans="1:7">
      <c r="A21" s="86" t="s">
        <v>28</v>
      </c>
    </row>
    <row r="23" spans="1:7">
      <c r="A23" s="159" t="s">
        <v>29</v>
      </c>
      <c r="B23" s="159"/>
      <c r="C23" s="159"/>
      <c r="D23" s="159"/>
      <c r="E23" s="159"/>
      <c r="F23" s="159"/>
    </row>
    <row r="24" spans="1:7">
      <c r="A24" s="158" t="s">
        <v>30</v>
      </c>
      <c r="B24" s="158"/>
      <c r="C24" s="158"/>
      <c r="D24" s="158"/>
      <c r="E24" s="158"/>
      <c r="F24" s="158"/>
    </row>
    <row r="25" spans="1:7">
      <c r="A25" s="158" t="s">
        <v>67</v>
      </c>
      <c r="B25" s="158"/>
      <c r="C25" s="158"/>
      <c r="D25" s="158"/>
      <c r="E25" s="158"/>
      <c r="F25" s="158"/>
    </row>
    <row r="27" spans="1:7" ht="15.75" thickBot="1">
      <c r="A27" s="83" t="s">
        <v>9</v>
      </c>
      <c r="B27" s="84" t="s">
        <v>54</v>
      </c>
      <c r="C27" s="84" t="s">
        <v>55</v>
      </c>
      <c r="D27" s="84" t="s">
        <v>57</v>
      </c>
      <c r="E27" s="84" t="s">
        <v>58</v>
      </c>
      <c r="F27" s="84" t="s">
        <v>62</v>
      </c>
    </row>
    <row r="28" spans="1:7">
      <c r="A28" s="92" t="s">
        <v>23</v>
      </c>
      <c r="B28" s="112"/>
      <c r="C28" s="112"/>
      <c r="D28" s="112"/>
      <c r="E28" s="112"/>
      <c r="F28" s="112"/>
    </row>
    <row r="29" spans="1:7">
      <c r="A29" s="93" t="s">
        <v>24</v>
      </c>
      <c r="B29" s="112">
        <f>'Tratamiento 1T'!E29</f>
        <v>3965162.5</v>
      </c>
      <c r="C29" s="118">
        <f>'Tratamiento 2T'!E29</f>
        <v>10400015.469999999</v>
      </c>
      <c r="D29" s="118">
        <f>'Tratamiento 3T'!E29</f>
        <v>13861945.5</v>
      </c>
      <c r="E29" s="118">
        <f>'Tratamiento 4T'!E29</f>
        <v>25708998.280000001</v>
      </c>
      <c r="F29" s="112">
        <f>SUM(B29:E29)</f>
        <v>53936121.75</v>
      </c>
    </row>
    <row r="30" spans="1:7">
      <c r="A30" s="92" t="s">
        <v>26</v>
      </c>
      <c r="B30" s="112">
        <f>'Tratamiento 1T'!E30</f>
        <v>112430</v>
      </c>
      <c r="C30" s="118">
        <f>'Tratamiento 2T'!E30</f>
        <v>807115</v>
      </c>
      <c r="D30" s="118">
        <f>'Tratamiento 3T'!E30</f>
        <v>1402185</v>
      </c>
      <c r="E30" s="118">
        <f>'Tratamiento 4T'!E30</f>
        <v>1364880</v>
      </c>
      <c r="F30" s="112">
        <f t="shared" ref="F30" si="2">SUM(B30:E30)</f>
        <v>3686610</v>
      </c>
    </row>
    <row r="31" spans="1:7">
      <c r="A31" s="92"/>
      <c r="B31" s="112"/>
      <c r="C31" s="111"/>
      <c r="D31" s="111"/>
      <c r="E31" s="111"/>
      <c r="F31" s="112"/>
    </row>
    <row r="32" spans="1:7" ht="15.75" thickBot="1">
      <c r="A32" s="89" t="s">
        <v>27</v>
      </c>
      <c r="B32" s="116">
        <f t="shared" ref="B32:E32" si="3">SUM(B29:B31)</f>
        <v>4077592.5</v>
      </c>
      <c r="C32" s="116">
        <f>SUM(C29:C31)</f>
        <v>11207130.469999999</v>
      </c>
      <c r="D32" s="116">
        <f t="shared" si="3"/>
        <v>15264130.5</v>
      </c>
      <c r="E32" s="116">
        <f t="shared" si="3"/>
        <v>27073878.280000001</v>
      </c>
      <c r="F32" s="117">
        <f>SUM(F29:F30)</f>
        <v>57622731.75</v>
      </c>
    </row>
    <row r="33" spans="1:6" ht="15.75" thickTop="1">
      <c r="A33" s="90" t="s">
        <v>33</v>
      </c>
    </row>
    <row r="35" spans="1:6">
      <c r="A35" s="158" t="s">
        <v>34</v>
      </c>
      <c r="B35" s="158"/>
      <c r="C35" s="158"/>
      <c r="D35" s="158"/>
      <c r="E35" s="158"/>
      <c r="F35" s="158"/>
    </row>
    <row r="36" spans="1:6">
      <c r="A36" s="158" t="s">
        <v>30</v>
      </c>
      <c r="B36" s="158"/>
      <c r="C36" s="158"/>
      <c r="D36" s="158"/>
      <c r="E36" s="158"/>
      <c r="F36" s="158"/>
    </row>
    <row r="37" spans="1:6">
      <c r="A37" s="158" t="s">
        <v>67</v>
      </c>
      <c r="B37" s="158"/>
      <c r="C37" s="158"/>
      <c r="D37" s="158"/>
      <c r="E37" s="158"/>
      <c r="F37" s="158"/>
    </row>
    <row r="39" spans="1:6" ht="15.75" thickBot="1">
      <c r="A39" s="83" t="s">
        <v>35</v>
      </c>
      <c r="B39" s="84" t="s">
        <v>54</v>
      </c>
      <c r="C39" s="84" t="s">
        <v>55</v>
      </c>
      <c r="D39" s="84" t="s">
        <v>57</v>
      </c>
      <c r="E39" s="84" t="s">
        <v>58</v>
      </c>
      <c r="F39" s="84" t="s">
        <v>62</v>
      </c>
    </row>
    <row r="40" spans="1:6" ht="15.95" customHeight="1">
      <c r="A40" s="7" t="s">
        <v>36</v>
      </c>
      <c r="B40" s="111">
        <f>'Tratamiento 1T'!E40</f>
        <v>1662712.5</v>
      </c>
      <c r="C40" s="111">
        <f>'Tratamiento 2T'!E40</f>
        <v>2495130</v>
      </c>
      <c r="D40" s="111">
        <f>'Tratamiento 3T'!E40</f>
        <v>2052157.5</v>
      </c>
      <c r="E40" s="111">
        <f>'Tratamiento 4T'!E40</f>
        <v>11997610</v>
      </c>
      <c r="F40" s="111">
        <f>SUM(B40:E40)</f>
        <v>18207610</v>
      </c>
    </row>
    <row r="41" spans="1:6">
      <c r="A41" s="7" t="s">
        <v>37</v>
      </c>
      <c r="B41" s="111">
        <f>'Tratamiento 1T'!E41</f>
        <v>2100000</v>
      </c>
      <c r="C41" s="111">
        <f>'Tratamiento 2T'!E41</f>
        <v>6579360</v>
      </c>
      <c r="D41" s="111">
        <f>'Tratamiento 3T'!E41</f>
        <v>4322000</v>
      </c>
      <c r="E41" s="111">
        <f>'Tratamiento 4T'!E41</f>
        <v>7448640</v>
      </c>
      <c r="F41" s="111">
        <f t="shared" ref="F41:F57" si="4">SUM(B41:E41)</f>
        <v>20450000</v>
      </c>
    </row>
    <row r="42" spans="1:6">
      <c r="A42" s="7" t="s">
        <v>38</v>
      </c>
      <c r="B42" s="111">
        <f>'Tratamiento 1T'!E42</f>
        <v>239980</v>
      </c>
      <c r="C42" s="111">
        <f>'Tratamiento 2T'!E42</f>
        <v>1486915</v>
      </c>
      <c r="D42" s="111">
        <f>'Tratamiento 3T'!E42</f>
        <v>675735</v>
      </c>
      <c r="E42" s="111">
        <f>'Tratamiento 4T'!E42</f>
        <v>1527230</v>
      </c>
      <c r="F42" s="111">
        <f t="shared" si="4"/>
        <v>3929860</v>
      </c>
    </row>
    <row r="43" spans="1:6">
      <c r="A43" s="7" t="s">
        <v>39</v>
      </c>
      <c r="B43" s="111">
        <f>'Tratamiento 1T'!E43</f>
        <v>0</v>
      </c>
      <c r="C43" s="111">
        <f>'Tratamiento 2T'!E43</f>
        <v>0</v>
      </c>
      <c r="D43" s="111">
        <f>'Tratamiento 3T'!E43</f>
        <v>240000</v>
      </c>
      <c r="E43" s="111">
        <f>'Tratamiento 4T'!E43</f>
        <v>1424998</v>
      </c>
      <c r="F43" s="111">
        <f t="shared" si="4"/>
        <v>1664998</v>
      </c>
    </row>
    <row r="44" spans="1:6">
      <c r="A44" s="7" t="s">
        <v>40</v>
      </c>
      <c r="B44" s="111">
        <f>'Tratamiento 1T'!E44</f>
        <v>0</v>
      </c>
      <c r="C44" s="111">
        <f>'Tratamiento 2T'!E44</f>
        <v>28750</v>
      </c>
      <c r="D44" s="111">
        <f>'Tratamiento 3T'!E44</f>
        <v>2765728</v>
      </c>
      <c r="E44" s="111">
        <f>'Tratamiento 4T'!E44</f>
        <v>407830</v>
      </c>
      <c r="F44" s="111">
        <f t="shared" si="4"/>
        <v>3202308</v>
      </c>
    </row>
    <row r="45" spans="1:6">
      <c r="A45" s="7" t="s">
        <v>82</v>
      </c>
      <c r="B45" s="111">
        <f>'Tratamiento 1T'!E45</f>
        <v>0</v>
      </c>
      <c r="C45" s="111">
        <f>'Tratamiento 2T'!E45</f>
        <v>0</v>
      </c>
      <c r="D45" s="111">
        <f>'Tratamiento 3T'!E45</f>
        <v>0</v>
      </c>
      <c r="E45" s="111">
        <f>'Tratamiento 4T'!E45</f>
        <v>39000</v>
      </c>
      <c r="F45" s="111">
        <f t="shared" si="4"/>
        <v>39000</v>
      </c>
    </row>
    <row r="46" spans="1:6">
      <c r="A46" s="7" t="s">
        <v>83</v>
      </c>
      <c r="B46" s="111">
        <f>'Tratamiento 1T'!E46</f>
        <v>0</v>
      </c>
      <c r="C46" s="111">
        <f>'Tratamiento 2T'!E46</f>
        <v>0</v>
      </c>
      <c r="D46" s="111">
        <f>'Tratamiento 3T'!E46</f>
        <v>108480</v>
      </c>
      <c r="E46" s="111">
        <f>'Tratamiento 4T'!E46</f>
        <v>0</v>
      </c>
      <c r="F46" s="111">
        <f t="shared" si="4"/>
        <v>108480</v>
      </c>
    </row>
    <row r="47" spans="1:6">
      <c r="A47" s="7" t="s">
        <v>84</v>
      </c>
      <c r="B47" s="111">
        <f>'Tratamiento 1T'!E47</f>
        <v>64900</v>
      </c>
      <c r="C47" s="111">
        <f>'Tratamiento 2T'!E47</f>
        <v>0</v>
      </c>
      <c r="D47" s="111">
        <f>'Tratamiento 3T'!E47</f>
        <v>0</v>
      </c>
      <c r="E47" s="111">
        <f>'Tratamiento 4T'!E47</f>
        <v>0</v>
      </c>
      <c r="F47" s="111">
        <f t="shared" si="4"/>
        <v>64900</v>
      </c>
    </row>
    <row r="48" spans="1:6">
      <c r="A48" s="7" t="s">
        <v>85</v>
      </c>
      <c r="B48" s="111">
        <f>'Tratamiento 1T'!E48</f>
        <v>0</v>
      </c>
      <c r="C48" s="111">
        <f>'Tratamiento 2T'!E48</f>
        <v>460200</v>
      </c>
      <c r="D48" s="111">
        <f>'Tratamiento 3T'!E48</f>
        <v>681450</v>
      </c>
      <c r="E48" s="111">
        <f>'Tratamiento 4T'!E48</f>
        <v>818120</v>
      </c>
      <c r="F48" s="111">
        <f t="shared" si="4"/>
        <v>1959770</v>
      </c>
    </row>
    <row r="49" spans="1:6">
      <c r="A49" s="7" t="s">
        <v>86</v>
      </c>
      <c r="B49" s="111">
        <f>'Tratamiento 1T'!E49</f>
        <v>10000</v>
      </c>
      <c r="C49" s="111">
        <f>'Tratamiento 2T'!E49</f>
        <v>0</v>
      </c>
      <c r="D49" s="111">
        <f>'Tratamiento 3T'!E49</f>
        <v>0</v>
      </c>
      <c r="E49" s="111">
        <f>'Tratamiento 4T'!E49</f>
        <v>59590</v>
      </c>
      <c r="F49" s="111">
        <f t="shared" si="4"/>
        <v>69590</v>
      </c>
    </row>
    <row r="50" spans="1:6">
      <c r="A50" s="7" t="s">
        <v>87</v>
      </c>
      <c r="B50" s="111">
        <f>'Tratamiento 1T'!E50</f>
        <v>0</v>
      </c>
      <c r="C50" s="111">
        <f>'Tratamiento 2T'!E50</f>
        <v>0</v>
      </c>
      <c r="D50" s="111">
        <f>'Tratamiento 3T'!E50</f>
        <v>0</v>
      </c>
      <c r="E50" s="111">
        <f>'Tratamiento 4T'!E50</f>
        <v>0</v>
      </c>
      <c r="F50" s="111">
        <f t="shared" si="4"/>
        <v>0</v>
      </c>
    </row>
    <row r="51" spans="1:6">
      <c r="A51" s="7" t="s">
        <v>106</v>
      </c>
      <c r="B51" s="111">
        <f>'Tratamiento 1T'!E51</f>
        <v>0</v>
      </c>
      <c r="C51" s="111">
        <f>'Tratamiento 2T'!E51</f>
        <v>0</v>
      </c>
      <c r="D51" s="111">
        <f>'Tratamiento 3T'!E51</f>
        <v>2684250</v>
      </c>
      <c r="E51" s="111">
        <f>'Tratamiento 4T'!E51</f>
        <v>1464217.4</v>
      </c>
      <c r="F51" s="111">
        <f t="shared" si="4"/>
        <v>4148467.4</v>
      </c>
    </row>
    <row r="52" spans="1:6">
      <c r="A52" s="7" t="s">
        <v>89</v>
      </c>
      <c r="B52" s="111">
        <f>'Tratamiento 1T'!E52</f>
        <v>0</v>
      </c>
      <c r="C52" s="111">
        <f>'Tratamiento 2T'!E52</f>
        <v>0</v>
      </c>
      <c r="D52" s="111">
        <f>'Tratamiento 3T'!E52</f>
        <v>1307280</v>
      </c>
      <c r="E52" s="111">
        <f>'Tratamiento 4T'!E52</f>
        <v>785000</v>
      </c>
      <c r="F52" s="111">
        <f t="shared" si="4"/>
        <v>2092280</v>
      </c>
    </row>
    <row r="53" spans="1:6">
      <c r="A53" s="7" t="s">
        <v>107</v>
      </c>
      <c r="B53" s="111">
        <f>'Tratamiento 1T'!E53</f>
        <v>0</v>
      </c>
      <c r="C53" s="111">
        <f>'Tratamiento 2T'!E53</f>
        <v>0</v>
      </c>
      <c r="D53" s="111">
        <f>'Tratamiento 3T'!E53</f>
        <v>0</v>
      </c>
      <c r="E53" s="111">
        <f>'Tratamiento 4T'!E53</f>
        <v>655717</v>
      </c>
      <c r="F53" s="111">
        <f t="shared" si="4"/>
        <v>655717</v>
      </c>
    </row>
    <row r="54" spans="1:6">
      <c r="A54" s="7" t="s">
        <v>91</v>
      </c>
      <c r="B54" s="111">
        <f>'Tratamiento 1T'!E54</f>
        <v>0</v>
      </c>
      <c r="C54" s="111">
        <f>'Tratamiento 2T'!E54</f>
        <v>156774.97</v>
      </c>
      <c r="D54" s="111">
        <f>'Tratamiento 3T'!E54</f>
        <v>141000</v>
      </c>
      <c r="E54" s="111">
        <f>'Tratamiento 4T'!E54</f>
        <v>180033.88</v>
      </c>
      <c r="F54" s="111">
        <f t="shared" si="4"/>
        <v>477808.85</v>
      </c>
    </row>
    <row r="55" spans="1:6">
      <c r="A55" s="1" t="s">
        <v>115</v>
      </c>
      <c r="B55" s="111">
        <f>'Tratamiento 1T'!E55</f>
        <v>0</v>
      </c>
      <c r="C55" s="111">
        <f>'Tratamiento 2T'!E55</f>
        <v>0</v>
      </c>
      <c r="D55" s="111">
        <f>'Tratamiento 3T'!E55</f>
        <v>52650</v>
      </c>
      <c r="E55" s="111">
        <f>'Tratamiento 4T'!E55</f>
        <v>265892</v>
      </c>
      <c r="F55" s="111">
        <f t="shared" si="4"/>
        <v>318542</v>
      </c>
    </row>
    <row r="56" spans="1:6">
      <c r="A56" s="1" t="s">
        <v>116</v>
      </c>
      <c r="B56" s="111">
        <f>'Tratamiento 1T'!E56</f>
        <v>0</v>
      </c>
      <c r="C56" s="111">
        <f>'Tratamiento 2T'!E56</f>
        <v>0</v>
      </c>
      <c r="D56" s="111">
        <f>'Tratamiento 3T'!E56</f>
        <v>233400</v>
      </c>
      <c r="E56" s="111">
        <f>'Tratamiento 4T'!E56</f>
        <v>0</v>
      </c>
      <c r="F56" s="111">
        <f t="shared" si="4"/>
        <v>233400</v>
      </c>
    </row>
    <row r="57" spans="1:6">
      <c r="B57" s="111">
        <f>'Tratamiento 1T'!E57</f>
        <v>0</v>
      </c>
      <c r="C57" s="111">
        <f>'Tratamiento 2T'!E57</f>
        <v>0</v>
      </c>
      <c r="D57" s="111">
        <f>'Tratamiento 3T'!E57</f>
        <v>0</v>
      </c>
      <c r="E57" s="111">
        <f>'Tratamiento 4T'!E57</f>
        <v>0</v>
      </c>
      <c r="F57" s="111">
        <f t="shared" si="4"/>
        <v>0</v>
      </c>
    </row>
    <row r="58" spans="1:6" ht="15.75" thickBot="1">
      <c r="A58" s="89" t="s">
        <v>27</v>
      </c>
      <c r="B58" s="116">
        <f>SUM(B40:B57)</f>
        <v>4077592.5</v>
      </c>
      <c r="C58" s="116">
        <f>SUM(C40:C57)</f>
        <v>11207129.970000001</v>
      </c>
      <c r="D58" s="116">
        <f t="shared" ref="D58:E58" si="5">SUM(D40:D57)</f>
        <v>15264130.5</v>
      </c>
      <c r="E58" s="116">
        <f t="shared" si="5"/>
        <v>27073878.279999997</v>
      </c>
      <c r="F58" s="117">
        <f>SUM(F40:F57)</f>
        <v>57622731.25</v>
      </c>
    </row>
    <row r="59" spans="1:6" ht="15.75" thickTop="1">
      <c r="A59" s="90" t="s">
        <v>33</v>
      </c>
    </row>
    <row r="61" spans="1:6">
      <c r="A61" s="158" t="s">
        <v>41</v>
      </c>
      <c r="B61" s="158"/>
      <c r="C61" s="158"/>
      <c r="D61" s="158"/>
      <c r="E61" s="158"/>
      <c r="F61" s="158"/>
    </row>
    <row r="62" spans="1:6">
      <c r="A62" s="158" t="s">
        <v>42</v>
      </c>
      <c r="B62" s="158"/>
      <c r="C62" s="158"/>
      <c r="D62" s="158"/>
      <c r="E62" s="158"/>
      <c r="F62" s="158"/>
    </row>
    <row r="63" spans="1:6">
      <c r="A63" s="158" t="s">
        <v>67</v>
      </c>
      <c r="B63" s="158"/>
      <c r="C63" s="158"/>
      <c r="D63" s="158"/>
      <c r="E63" s="158"/>
      <c r="F63" s="158"/>
    </row>
    <row r="65" spans="1:8" ht="15.75" thickBot="1">
      <c r="A65" s="83" t="s">
        <v>35</v>
      </c>
      <c r="B65" s="84" t="s">
        <v>54</v>
      </c>
      <c r="C65" s="84" t="s">
        <v>55</v>
      </c>
      <c r="D65" s="84" t="s">
        <v>57</v>
      </c>
      <c r="E65" s="84" t="s">
        <v>58</v>
      </c>
      <c r="F65" s="84" t="s">
        <v>62</v>
      </c>
    </row>
    <row r="66" spans="1:8">
      <c r="A66" s="68" t="s">
        <v>59</v>
      </c>
      <c r="B66" s="111">
        <f>'Tratamiento 1T'!E66</f>
        <v>12322824.92</v>
      </c>
      <c r="C66" s="111">
        <f>'Tratamiento 2T'!E66</f>
        <v>8251232.4199999999</v>
      </c>
      <c r="D66" s="112">
        <f>'Tratamiento 3T'!E66</f>
        <v>16637277.530000001</v>
      </c>
      <c r="E66" s="111">
        <f>'Tratamiento 4T'!E66</f>
        <v>14730347.030000001</v>
      </c>
      <c r="F66" s="112">
        <f>B66</f>
        <v>12322824.92</v>
      </c>
      <c r="H66" s="94"/>
    </row>
    <row r="67" spans="1:8">
      <c r="A67" s="68" t="s">
        <v>43</v>
      </c>
      <c r="B67" s="111">
        <f>'Tratamiento 1T'!E67</f>
        <v>0</v>
      </c>
      <c r="C67" s="111">
        <f>'Tratamiento 2T'!E67</f>
        <v>31916000</v>
      </c>
      <c r="D67" s="112">
        <f>'Tratamiento 3T'!E67</f>
        <v>13357200</v>
      </c>
      <c r="E67" s="111">
        <f>'Tratamiento 4T'!E67</f>
        <v>26525410</v>
      </c>
      <c r="F67" s="112">
        <f>SUM(B67:E67)</f>
        <v>71798610</v>
      </c>
    </row>
    <row r="68" spans="1:8">
      <c r="A68" s="1" t="s">
        <v>92</v>
      </c>
      <c r="B68" s="111">
        <f>'Tratamiento 1T'!E68</f>
        <v>6000</v>
      </c>
      <c r="C68" s="111"/>
      <c r="D68" s="112"/>
      <c r="E68" s="111"/>
      <c r="F68" s="112">
        <f>SUM(B68:E68)</f>
        <v>6000</v>
      </c>
    </row>
    <row r="69" spans="1:8">
      <c r="A69" s="80" t="s">
        <v>44</v>
      </c>
      <c r="B69" s="113">
        <f>SUM(B66:B68)</f>
        <v>12328824.92</v>
      </c>
      <c r="C69" s="113">
        <f t="shared" ref="C69:F69" si="6">SUM(C66:C68)</f>
        <v>40167232.420000002</v>
      </c>
      <c r="D69" s="113">
        <f t="shared" si="6"/>
        <v>29994477.530000001</v>
      </c>
      <c r="E69" s="113">
        <f t="shared" si="6"/>
        <v>41255757.030000001</v>
      </c>
      <c r="F69" s="113">
        <f t="shared" si="6"/>
        <v>84127434.920000002</v>
      </c>
    </row>
    <row r="70" spans="1:8">
      <c r="A70" s="95" t="s">
        <v>45</v>
      </c>
      <c r="B70" s="111">
        <f>'Tratamiento 1T'!E70</f>
        <v>4077592.5</v>
      </c>
      <c r="C70" s="111">
        <f>'Tratamiento 2T'!E70</f>
        <v>23529954.890000001</v>
      </c>
      <c r="D70" s="112">
        <f>'Tratamiento 3T'!E70</f>
        <v>15264130.5</v>
      </c>
      <c r="E70" s="111">
        <f>'Tratamiento 4T'!E70</f>
        <v>27073878.280000001</v>
      </c>
      <c r="F70" s="112">
        <f>SUM(B70:E70)</f>
        <v>69945556.170000002</v>
      </c>
    </row>
    <row r="71" spans="1:8">
      <c r="A71" s="96" t="s">
        <v>93</v>
      </c>
      <c r="B71" s="111">
        <f>'Tratamiento 1T'!E71</f>
        <v>0</v>
      </c>
      <c r="C71" s="111">
        <f>'Tratamiento 2T'!E71</f>
        <v>12322824.92</v>
      </c>
      <c r="D71" s="112">
        <f>'Tratamiento 3T'!E71</f>
        <v>0</v>
      </c>
      <c r="E71" s="111">
        <f>'Tratamiento 4T'!E71</f>
        <v>0</v>
      </c>
      <c r="F71" s="112">
        <f>SUM(B71:E71)</f>
        <v>12322824.92</v>
      </c>
      <c r="H71" s="94"/>
    </row>
    <row r="72" spans="1:8">
      <c r="A72" s="80" t="s">
        <v>46</v>
      </c>
      <c r="B72" s="113">
        <f>'Tratamiento 1T'!E72</f>
        <v>8251232.4199999999</v>
      </c>
      <c r="C72" s="113">
        <f>'Tratamiento 2T'!E72</f>
        <v>16637277.530000001</v>
      </c>
      <c r="D72" s="140">
        <f>'Tratamiento 3T'!E72</f>
        <v>14730347.030000001</v>
      </c>
      <c r="E72" s="113">
        <f>'Tratamiento 4T'!E72</f>
        <v>14212538.75</v>
      </c>
      <c r="F72" s="113">
        <f>+F69-F70-F71</f>
        <v>1859053.83</v>
      </c>
    </row>
    <row r="73" spans="1:8" ht="15.75" thickBot="1">
      <c r="A73" s="97"/>
      <c r="B73" s="97"/>
      <c r="C73" s="97"/>
      <c r="D73" s="97"/>
      <c r="E73" s="97"/>
      <c r="F73" s="97"/>
    </row>
    <row r="74" spans="1:8" ht="15.75" thickTop="1">
      <c r="A74" s="90" t="s">
        <v>47</v>
      </c>
    </row>
    <row r="75" spans="1:8">
      <c r="A75" s="68" t="s">
        <v>125</v>
      </c>
    </row>
    <row r="77" spans="1:8">
      <c r="A77" s="7" t="s">
        <v>121</v>
      </c>
    </row>
  </sheetData>
  <mergeCells count="12">
    <mergeCell ref="A62:F62"/>
    <mergeCell ref="A63:F63"/>
    <mergeCell ref="A1:F1"/>
    <mergeCell ref="A25:F25"/>
    <mergeCell ref="A24:F24"/>
    <mergeCell ref="A23:F23"/>
    <mergeCell ref="A35:F35"/>
    <mergeCell ref="A36:F36"/>
    <mergeCell ref="A37:F37"/>
    <mergeCell ref="A61:F61"/>
    <mergeCell ref="A8:G8"/>
    <mergeCell ref="A7:G7"/>
  </mergeCells>
  <pageMargins left="0.70866141732283472" right="0.70866141732283472" top="0.74803149606299213" bottom="0.74803149606299213" header="0.31496062992125984" footer="0.31496062992125984"/>
  <pageSetup scale="64" firstPageNumber="23" orientation="portrait" useFirstPageNumber="1" r:id="rId1"/>
  <headerFooter>
    <oddFooter>&amp;R&amp;"-,Negrita"&amp;12&amp;P</oddFooter>
  </headerFooter>
  <ignoredErrors>
    <ignoredError sqref="F6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119"/>
  <sheetViews>
    <sheetView topLeftCell="A16" workbookViewId="0">
      <selection activeCell="F12" sqref="F12"/>
    </sheetView>
  </sheetViews>
  <sheetFormatPr defaultColWidth="12.85546875" defaultRowHeight="15"/>
  <cols>
    <col min="1" max="1" width="42.7109375" style="7" customWidth="1"/>
    <col min="2" max="5" width="12.85546875" style="1"/>
    <col min="6" max="6" width="14.28515625" style="1" customWidth="1"/>
    <col min="7" max="16384" width="12.85546875" style="1"/>
  </cols>
  <sheetData>
    <row r="1" spans="1:7">
      <c r="A1" s="154" t="s">
        <v>0</v>
      </c>
      <c r="B1" s="154"/>
      <c r="C1" s="154"/>
      <c r="D1" s="154"/>
      <c r="E1" s="154"/>
      <c r="F1" s="51"/>
      <c r="G1" s="51"/>
    </row>
    <row r="2" spans="1:7">
      <c r="A2" s="2" t="s">
        <v>1</v>
      </c>
      <c r="B2" s="3" t="s">
        <v>119</v>
      </c>
      <c r="D2" s="6"/>
      <c r="E2" s="6"/>
    </row>
    <row r="3" spans="1:7">
      <c r="A3" s="2" t="s">
        <v>2</v>
      </c>
      <c r="B3" s="4" t="s">
        <v>3</v>
      </c>
      <c r="C3" s="48"/>
      <c r="D3" s="48"/>
      <c r="E3" s="6"/>
    </row>
    <row r="4" spans="1:7">
      <c r="A4" s="2" t="s">
        <v>4</v>
      </c>
      <c r="B4" s="3" t="s">
        <v>5</v>
      </c>
      <c r="C4" s="48"/>
      <c r="D4" s="48"/>
      <c r="E4" s="6"/>
    </row>
    <row r="5" spans="1:7">
      <c r="A5" s="2" t="s">
        <v>6</v>
      </c>
      <c r="B5" s="5" t="s">
        <v>75</v>
      </c>
    </row>
    <row r="6" spans="1:7">
      <c r="A6" s="2"/>
      <c r="B6" s="5"/>
    </row>
    <row r="7" spans="1:7">
      <c r="A7" s="154" t="s">
        <v>7</v>
      </c>
      <c r="B7" s="154"/>
      <c r="C7" s="154"/>
      <c r="D7" s="154"/>
      <c r="E7" s="154"/>
      <c r="F7" s="154"/>
    </row>
    <row r="8" spans="1:7">
      <c r="A8" s="154" t="s">
        <v>8</v>
      </c>
      <c r="B8" s="154"/>
      <c r="C8" s="154"/>
      <c r="D8" s="154"/>
      <c r="E8" s="154"/>
      <c r="F8" s="154"/>
    </row>
    <row r="10" spans="1:7" ht="15.75" thickBot="1">
      <c r="A10" s="8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54</v>
      </c>
    </row>
    <row r="11" spans="1:7">
      <c r="A11" s="52"/>
      <c r="B11" s="77"/>
      <c r="C11" s="77"/>
      <c r="D11" s="77"/>
      <c r="E11" s="77"/>
      <c r="F11" s="77"/>
    </row>
    <row r="12" spans="1:7">
      <c r="A12" s="10" t="s">
        <v>94</v>
      </c>
      <c r="B12" s="12" t="s">
        <v>25</v>
      </c>
      <c r="C12" s="128">
        <v>0</v>
      </c>
      <c r="D12" s="128">
        <v>0</v>
      </c>
      <c r="E12" s="128">
        <v>0</v>
      </c>
      <c r="F12" s="129">
        <f>SUM(C12:E12)</f>
        <v>0</v>
      </c>
    </row>
    <row r="13" spans="1:7">
      <c r="A13" s="10" t="s">
        <v>105</v>
      </c>
      <c r="B13" s="12" t="s">
        <v>25</v>
      </c>
      <c r="C13" s="128">
        <v>0</v>
      </c>
      <c r="D13" s="128">
        <v>0</v>
      </c>
      <c r="E13" s="128">
        <v>0</v>
      </c>
      <c r="F13" s="129">
        <f>SUM(C13:E13)</f>
        <v>0</v>
      </c>
    </row>
    <row r="14" spans="1:7">
      <c r="A14" s="13"/>
      <c r="C14" s="129"/>
      <c r="D14" s="129"/>
      <c r="E14" s="129"/>
      <c r="F14" s="129"/>
    </row>
    <row r="15" spans="1:7" ht="15.75" thickBot="1">
      <c r="A15" s="14" t="s">
        <v>27</v>
      </c>
      <c r="B15" s="15"/>
      <c r="C15" s="130">
        <f>SUM(C12:C14)</f>
        <v>0</v>
      </c>
      <c r="D15" s="130">
        <f t="shared" ref="D15:E15" si="0">SUM(D12:D14)</f>
        <v>0</v>
      </c>
      <c r="E15" s="130">
        <f t="shared" si="0"/>
        <v>0</v>
      </c>
      <c r="F15" s="130">
        <f>SUM(F12:F14)</f>
        <v>0</v>
      </c>
    </row>
    <row r="16" spans="1:7" ht="15.75" thickTop="1">
      <c r="A16" s="78" t="s">
        <v>51</v>
      </c>
    </row>
    <row r="17" spans="1:13">
      <c r="A17" s="78" t="s">
        <v>95</v>
      </c>
    </row>
    <row r="18" spans="1:13">
      <c r="A18" s="78" t="s">
        <v>96</v>
      </c>
    </row>
    <row r="20" spans="1:13">
      <c r="A20" s="160" t="s">
        <v>29</v>
      </c>
      <c r="B20" s="160"/>
      <c r="C20" s="160"/>
      <c r="D20" s="160"/>
      <c r="E20" s="160"/>
      <c r="J20" s="20"/>
    </row>
    <row r="21" spans="1:13">
      <c r="A21" s="154" t="s">
        <v>30</v>
      </c>
      <c r="B21" s="154"/>
      <c r="C21" s="154"/>
      <c r="D21" s="154"/>
      <c r="E21" s="154"/>
    </row>
    <row r="22" spans="1:13">
      <c r="A22" s="154" t="s">
        <v>67</v>
      </c>
      <c r="B22" s="154"/>
      <c r="C22" s="154"/>
      <c r="D22" s="154"/>
      <c r="E22" s="154"/>
    </row>
    <row r="24" spans="1:13" ht="15.75" thickBot="1">
      <c r="A24" s="8" t="s">
        <v>9</v>
      </c>
      <c r="B24" s="9" t="s">
        <v>11</v>
      </c>
      <c r="C24" s="9" t="s">
        <v>12</v>
      </c>
      <c r="D24" s="9" t="s">
        <v>13</v>
      </c>
      <c r="E24" s="9" t="s">
        <v>54</v>
      </c>
    </row>
    <row r="25" spans="1:13">
      <c r="A25" s="52"/>
      <c r="B25" s="77"/>
      <c r="C25" s="77"/>
      <c r="D25" s="77"/>
      <c r="E25" s="77"/>
    </row>
    <row r="26" spans="1:13">
      <c r="A26" s="10" t="s">
        <v>94</v>
      </c>
      <c r="B26" s="119">
        <v>0</v>
      </c>
      <c r="C26" s="119">
        <v>0</v>
      </c>
      <c r="D26" s="119">
        <v>0</v>
      </c>
      <c r="E26" s="119">
        <f>SUM(B26:D26)</f>
        <v>0</v>
      </c>
    </row>
    <row r="27" spans="1:13">
      <c r="A27" s="10" t="s">
        <v>102</v>
      </c>
      <c r="B27" s="119">
        <v>0</v>
      </c>
      <c r="C27" s="119">
        <v>0</v>
      </c>
      <c r="D27" s="119">
        <v>0</v>
      </c>
      <c r="E27" s="119">
        <f>SUM(B27:D27)</f>
        <v>0</v>
      </c>
    </row>
    <row r="28" spans="1:13">
      <c r="A28" s="18"/>
      <c r="B28" s="119"/>
      <c r="C28" s="119"/>
      <c r="D28" s="119"/>
      <c r="E28" s="115"/>
    </row>
    <row r="29" spans="1:13" ht="15.75" thickBot="1">
      <c r="A29" s="14" t="s">
        <v>27</v>
      </c>
      <c r="B29" s="120">
        <f>SUM(B26:B28)</f>
        <v>0</v>
      </c>
      <c r="C29" s="120">
        <f t="shared" ref="C29:E29" si="1">SUM(C26:C28)</f>
        <v>0</v>
      </c>
      <c r="D29" s="120">
        <f t="shared" si="1"/>
        <v>0</v>
      </c>
      <c r="E29" s="120">
        <f t="shared" si="1"/>
        <v>0</v>
      </c>
    </row>
    <row r="30" spans="1:13" ht="15.75" thickTop="1">
      <c r="A30" s="78" t="s">
        <v>52</v>
      </c>
    </row>
    <row r="32" spans="1:13">
      <c r="A32" s="161" t="s">
        <v>34</v>
      </c>
      <c r="B32" s="161"/>
      <c r="C32" s="161"/>
      <c r="D32" s="161"/>
      <c r="E32" s="161"/>
      <c r="M32" s="21"/>
    </row>
    <row r="33" spans="1:13">
      <c r="A33" s="154" t="s">
        <v>30</v>
      </c>
      <c r="B33" s="154"/>
      <c r="C33" s="154"/>
      <c r="D33" s="154"/>
      <c r="E33" s="154"/>
      <c r="M33" s="21"/>
    </row>
    <row r="34" spans="1:13">
      <c r="A34" s="154" t="s">
        <v>67</v>
      </c>
      <c r="B34" s="154"/>
      <c r="C34" s="154"/>
      <c r="D34" s="154"/>
      <c r="E34" s="154"/>
    </row>
    <row r="36" spans="1:13" ht="15.75" thickBot="1">
      <c r="A36" s="8" t="s">
        <v>35</v>
      </c>
      <c r="B36" s="9" t="s">
        <v>11</v>
      </c>
      <c r="C36" s="9" t="s">
        <v>12</v>
      </c>
      <c r="D36" s="9" t="s">
        <v>13</v>
      </c>
      <c r="E36" s="9" t="s">
        <v>54</v>
      </c>
    </row>
    <row r="37" spans="1:13">
      <c r="A37" s="52"/>
      <c r="B37" s="77"/>
      <c r="C37" s="77"/>
      <c r="D37" s="77"/>
      <c r="E37" s="77"/>
    </row>
    <row r="38" spans="1:13">
      <c r="A38" s="7" t="s">
        <v>97</v>
      </c>
      <c r="B38" s="119">
        <v>0</v>
      </c>
      <c r="C38" s="119">
        <v>0</v>
      </c>
      <c r="D38" s="119">
        <v>0</v>
      </c>
      <c r="E38" s="123">
        <f>SUM(B38:D38)</f>
        <v>0</v>
      </c>
    </row>
    <row r="39" spans="1:13">
      <c r="A39" s="7" t="s">
        <v>98</v>
      </c>
      <c r="B39" s="119">
        <v>0</v>
      </c>
      <c r="C39" s="119">
        <v>0</v>
      </c>
      <c r="D39" s="119">
        <v>0</v>
      </c>
      <c r="E39" s="123">
        <f t="shared" ref="E39:E42" si="2">SUM(B39:D39)</f>
        <v>0</v>
      </c>
    </row>
    <row r="40" spans="1:13" ht="15.95" customHeight="1">
      <c r="A40" s="7" t="s">
        <v>99</v>
      </c>
      <c r="B40" s="119">
        <v>0</v>
      </c>
      <c r="C40" s="119">
        <v>0</v>
      </c>
      <c r="D40" s="119">
        <v>0</v>
      </c>
      <c r="E40" s="123">
        <f t="shared" si="2"/>
        <v>0</v>
      </c>
    </row>
    <row r="41" spans="1:13">
      <c r="A41" s="7" t="s">
        <v>100</v>
      </c>
      <c r="B41" s="119">
        <v>0</v>
      </c>
      <c r="C41" s="119">
        <v>0</v>
      </c>
      <c r="D41" s="119">
        <v>0</v>
      </c>
      <c r="E41" s="123">
        <f t="shared" si="2"/>
        <v>0</v>
      </c>
    </row>
    <row r="42" spans="1:13">
      <c r="A42" s="7" t="s">
        <v>101</v>
      </c>
      <c r="B42" s="119">
        <v>0</v>
      </c>
      <c r="C42" s="119">
        <v>0</v>
      </c>
      <c r="D42" s="119">
        <v>0</v>
      </c>
      <c r="E42" s="123">
        <f t="shared" si="2"/>
        <v>0</v>
      </c>
    </row>
    <row r="43" spans="1:13">
      <c r="B43" s="119"/>
      <c r="C43" s="119"/>
      <c r="D43" s="119"/>
      <c r="E43" s="115"/>
    </row>
    <row r="44" spans="1:13" ht="15.75" thickBot="1">
      <c r="A44" s="14" t="s">
        <v>27</v>
      </c>
      <c r="B44" s="120">
        <f t="shared" ref="B44:D44" si="3">SUM(B38:B43)</f>
        <v>0</v>
      </c>
      <c r="C44" s="120">
        <f t="shared" si="3"/>
        <v>0</v>
      </c>
      <c r="D44" s="120">
        <f t="shared" si="3"/>
        <v>0</v>
      </c>
      <c r="E44" s="121">
        <f>SUM(E38:E43)</f>
        <v>0</v>
      </c>
    </row>
    <row r="45" spans="1:13" ht="15.75" thickTop="1">
      <c r="A45" s="78" t="s">
        <v>52</v>
      </c>
    </row>
    <row r="47" spans="1:13">
      <c r="A47" s="154" t="s">
        <v>41</v>
      </c>
      <c r="B47" s="154"/>
      <c r="C47" s="154"/>
      <c r="D47" s="154"/>
      <c r="E47" s="154"/>
    </row>
    <row r="48" spans="1:13">
      <c r="A48" s="154" t="s">
        <v>42</v>
      </c>
      <c r="B48" s="154"/>
      <c r="C48" s="154"/>
      <c r="D48" s="154"/>
      <c r="E48" s="154"/>
    </row>
    <row r="49" spans="1:6">
      <c r="A49" s="154" t="s">
        <v>67</v>
      </c>
      <c r="B49" s="154"/>
      <c r="C49" s="154"/>
      <c r="D49" s="154"/>
      <c r="E49" s="154"/>
    </row>
    <row r="51" spans="1:6" ht="15.75" thickBot="1">
      <c r="A51" s="8" t="s">
        <v>35</v>
      </c>
      <c r="B51" s="9" t="s">
        <v>11</v>
      </c>
      <c r="C51" s="9" t="s">
        <v>12</v>
      </c>
      <c r="D51" s="9" t="s">
        <v>13</v>
      </c>
      <c r="E51" s="9" t="s">
        <v>54</v>
      </c>
    </row>
    <row r="52" spans="1:6">
      <c r="A52" s="1" t="s">
        <v>59</v>
      </c>
      <c r="B52" s="119">
        <v>172103</v>
      </c>
      <c r="C52" s="119">
        <f>+B57</f>
        <v>172103</v>
      </c>
      <c r="D52" s="119">
        <f>+C57</f>
        <v>172103</v>
      </c>
      <c r="E52" s="119">
        <f>B52</f>
        <v>172103</v>
      </c>
    </row>
    <row r="53" spans="1:6">
      <c r="A53" s="1" t="s">
        <v>43</v>
      </c>
      <c r="B53" s="119">
        <v>0</v>
      </c>
      <c r="C53" s="119">
        <v>0</v>
      </c>
      <c r="D53" s="119">
        <v>0</v>
      </c>
      <c r="E53" s="119">
        <f>SUM(B53:D53)</f>
        <v>0</v>
      </c>
    </row>
    <row r="54" spans="1:6">
      <c r="A54" s="3" t="s">
        <v>44</v>
      </c>
      <c r="B54" s="131">
        <f>+B52+B53</f>
        <v>172103</v>
      </c>
      <c r="C54" s="131">
        <f>+C52+C53</f>
        <v>172103</v>
      </c>
      <c r="D54" s="131">
        <f>+D52+D53</f>
        <v>172103</v>
      </c>
      <c r="E54" s="131">
        <f>+E52+E53</f>
        <v>172103</v>
      </c>
    </row>
    <row r="55" spans="1:6">
      <c r="A55" s="27" t="s">
        <v>45</v>
      </c>
      <c r="B55" s="119">
        <v>0</v>
      </c>
      <c r="C55" s="119">
        <v>0</v>
      </c>
      <c r="D55" s="119">
        <v>0</v>
      </c>
      <c r="E55" s="119">
        <f>SUM(B55:D55)</f>
        <v>0</v>
      </c>
    </row>
    <row r="56" spans="1:6" ht="16.5" customHeight="1">
      <c r="A56" s="27" t="s">
        <v>93</v>
      </c>
      <c r="B56" s="122"/>
      <c r="C56" s="122">
        <v>0</v>
      </c>
      <c r="D56" s="122">
        <v>0</v>
      </c>
      <c r="E56" s="119">
        <f>SUM(B56:D56)</f>
        <v>0</v>
      </c>
      <c r="F56" s="20"/>
    </row>
    <row r="57" spans="1:6">
      <c r="A57" s="3" t="s">
        <v>46</v>
      </c>
      <c r="B57" s="131">
        <f>+B54-B55-B56</f>
        <v>172103</v>
      </c>
      <c r="C57" s="131">
        <f t="shared" ref="C57:D57" si="4">+C54-C55-C56</f>
        <v>172103</v>
      </c>
      <c r="D57" s="131">
        <f t="shared" si="4"/>
        <v>172103</v>
      </c>
      <c r="E57" s="131">
        <f>+E54-E55-E56</f>
        <v>172103</v>
      </c>
    </row>
    <row r="58" spans="1:6" ht="15.75" thickBot="1">
      <c r="A58" s="28"/>
      <c r="B58" s="28"/>
      <c r="C58" s="28"/>
      <c r="D58" s="28"/>
      <c r="E58" s="28"/>
    </row>
    <row r="59" spans="1:6" ht="15.75" thickTop="1">
      <c r="A59" s="78" t="s">
        <v>47</v>
      </c>
    </row>
    <row r="60" spans="1:6">
      <c r="A60" s="1"/>
      <c r="D60" s="20"/>
    </row>
    <row r="61" spans="1:6">
      <c r="D61" s="20"/>
    </row>
    <row r="63" spans="1:6">
      <c r="A63" s="7" t="s">
        <v>122</v>
      </c>
      <c r="B63" s="20"/>
      <c r="C63" s="20"/>
    </row>
    <row r="71" spans="1:12">
      <c r="A71" s="1"/>
      <c r="B71" s="20"/>
      <c r="C71" s="20"/>
    </row>
    <row r="78" spans="1:12">
      <c r="A78" s="1"/>
      <c r="E78" s="50"/>
      <c r="F78" s="50"/>
      <c r="G78" s="50"/>
      <c r="H78" s="50"/>
      <c r="I78" s="50"/>
      <c r="J78" s="50"/>
      <c r="K78" s="50"/>
      <c r="L78" s="50"/>
    </row>
    <row r="79" spans="1:12">
      <c r="A79" s="1"/>
      <c r="E79" s="50"/>
      <c r="F79" s="50"/>
      <c r="G79" s="50"/>
      <c r="H79" s="50"/>
      <c r="I79" s="50"/>
      <c r="J79" s="50"/>
      <c r="K79" s="50"/>
      <c r="L79" s="50"/>
    </row>
    <row r="80" spans="1:12">
      <c r="A80" s="1"/>
      <c r="E80" s="50"/>
      <c r="F80" s="50"/>
      <c r="G80" s="50"/>
      <c r="H80" s="50"/>
      <c r="I80" s="50"/>
      <c r="J80" s="50"/>
      <c r="K80" s="50"/>
      <c r="L80" s="50"/>
    </row>
    <row r="81" spans="1:12">
      <c r="A81" s="1"/>
      <c r="E81" s="50"/>
      <c r="F81" s="50"/>
      <c r="G81" s="50"/>
      <c r="H81" s="50"/>
      <c r="I81" s="50"/>
      <c r="J81" s="50"/>
      <c r="K81" s="50"/>
      <c r="L81" s="50"/>
    </row>
    <row r="82" spans="1:12">
      <c r="A82" s="1"/>
      <c r="E82" s="50"/>
      <c r="F82" s="50"/>
      <c r="G82" s="50"/>
      <c r="H82" s="50"/>
      <c r="I82" s="50"/>
      <c r="J82" s="50"/>
      <c r="K82" s="50"/>
      <c r="L82" s="50"/>
    </row>
    <row r="83" spans="1:12">
      <c r="A83" s="1"/>
      <c r="E83" s="50"/>
      <c r="F83" s="50"/>
      <c r="G83" s="50"/>
      <c r="H83" s="50"/>
      <c r="I83" s="50"/>
      <c r="J83" s="50"/>
      <c r="K83" s="50"/>
      <c r="L83" s="50"/>
    </row>
    <row r="84" spans="1:12">
      <c r="A84" s="1"/>
      <c r="E84" s="50"/>
      <c r="F84" s="50"/>
      <c r="G84" s="50"/>
      <c r="H84" s="50"/>
      <c r="I84" s="50"/>
      <c r="J84" s="50"/>
      <c r="K84" s="50"/>
      <c r="L84" s="50"/>
    </row>
    <row r="85" spans="1:12">
      <c r="A85" s="1"/>
      <c r="E85" s="50"/>
      <c r="F85" s="50"/>
      <c r="G85" s="50"/>
      <c r="H85" s="50"/>
      <c r="I85" s="50"/>
      <c r="J85" s="50"/>
      <c r="K85" s="50"/>
      <c r="L85" s="50"/>
    </row>
    <row r="86" spans="1:12">
      <c r="A86" s="1"/>
      <c r="E86" s="50"/>
      <c r="F86" s="50"/>
      <c r="G86" s="50"/>
      <c r="H86" s="50"/>
      <c r="I86" s="50"/>
      <c r="J86" s="50"/>
      <c r="K86" s="50"/>
      <c r="L86" s="50"/>
    </row>
    <row r="87" spans="1:12">
      <c r="A87" s="1"/>
      <c r="E87" s="50"/>
      <c r="F87" s="50"/>
      <c r="G87" s="50"/>
      <c r="H87" s="50"/>
      <c r="I87" s="50"/>
      <c r="J87" s="50"/>
      <c r="K87" s="50"/>
      <c r="L87" s="50"/>
    </row>
    <row r="88" spans="1:12">
      <c r="A88" s="1"/>
      <c r="E88" s="50"/>
      <c r="F88" s="50"/>
      <c r="G88" s="50"/>
      <c r="H88" s="50"/>
      <c r="I88" s="50"/>
      <c r="J88" s="50"/>
      <c r="K88" s="50"/>
      <c r="L88" s="50"/>
    </row>
    <row r="89" spans="1:12">
      <c r="A89" s="1"/>
      <c r="E89" s="50"/>
      <c r="F89" s="50"/>
      <c r="G89" s="50"/>
      <c r="H89" s="50"/>
      <c r="I89" s="50"/>
      <c r="J89" s="50"/>
      <c r="K89" s="50"/>
      <c r="L89" s="50"/>
    </row>
    <row r="90" spans="1:12">
      <c r="A90" s="1"/>
      <c r="E90" s="50"/>
      <c r="F90" s="50"/>
      <c r="G90" s="50"/>
      <c r="H90" s="50"/>
      <c r="I90" s="50"/>
      <c r="J90" s="50"/>
      <c r="K90" s="50"/>
      <c r="L90" s="50"/>
    </row>
    <row r="91" spans="1:12">
      <c r="A91" s="1"/>
      <c r="E91" s="50"/>
      <c r="F91" s="50"/>
      <c r="G91" s="50"/>
      <c r="H91" s="50"/>
      <c r="I91" s="50"/>
      <c r="J91" s="50"/>
      <c r="K91" s="50"/>
      <c r="L91" s="50"/>
    </row>
    <row r="92" spans="1:12">
      <c r="A92" s="1"/>
      <c r="E92" s="50"/>
      <c r="F92" s="50"/>
      <c r="G92" s="50"/>
      <c r="H92" s="50"/>
      <c r="I92" s="50"/>
      <c r="J92" s="50"/>
      <c r="K92" s="50"/>
      <c r="L92" s="50"/>
    </row>
    <row r="93" spans="1:12">
      <c r="A93" s="1"/>
      <c r="E93" s="50"/>
      <c r="F93" s="50"/>
      <c r="G93" s="50"/>
      <c r="H93" s="50"/>
      <c r="I93" s="50"/>
      <c r="J93" s="50"/>
      <c r="K93" s="50"/>
      <c r="L93" s="50"/>
    </row>
    <row r="94" spans="1:12">
      <c r="A94" s="1"/>
      <c r="E94" s="50"/>
      <c r="F94" s="50"/>
      <c r="G94" s="50"/>
      <c r="H94" s="50"/>
      <c r="I94" s="50"/>
      <c r="J94" s="50"/>
      <c r="K94" s="50"/>
      <c r="L94" s="50"/>
    </row>
    <row r="95" spans="1:12">
      <c r="A95" s="1"/>
      <c r="E95" s="50"/>
      <c r="F95" s="50"/>
      <c r="G95" s="50"/>
      <c r="H95" s="50"/>
      <c r="I95" s="50"/>
      <c r="J95" s="50"/>
      <c r="K95" s="50"/>
      <c r="L95" s="50"/>
    </row>
    <row r="96" spans="1:12">
      <c r="A96" s="1"/>
      <c r="E96" s="50"/>
      <c r="F96" s="50"/>
      <c r="G96" s="50"/>
      <c r="H96" s="50"/>
      <c r="I96" s="50"/>
      <c r="J96" s="50"/>
      <c r="K96" s="50"/>
      <c r="L96" s="50"/>
    </row>
    <row r="97" spans="1:12">
      <c r="A97" s="1"/>
      <c r="E97" s="50"/>
      <c r="F97" s="50"/>
      <c r="G97" s="50"/>
      <c r="H97" s="50"/>
      <c r="I97" s="50"/>
      <c r="J97" s="50"/>
      <c r="K97" s="50"/>
      <c r="L97" s="50"/>
    </row>
    <row r="98" spans="1:12">
      <c r="A98" s="1"/>
      <c r="E98" s="50"/>
      <c r="F98" s="50"/>
      <c r="G98" s="50"/>
      <c r="H98" s="50"/>
      <c r="I98" s="50"/>
      <c r="J98" s="50"/>
      <c r="K98" s="50"/>
      <c r="L98" s="50"/>
    </row>
    <row r="99" spans="1:12">
      <c r="A99" s="1"/>
      <c r="E99" s="50"/>
      <c r="F99" s="50"/>
      <c r="G99" s="50"/>
      <c r="H99" s="50"/>
      <c r="I99" s="50"/>
      <c r="J99" s="50"/>
      <c r="K99" s="50"/>
      <c r="L99" s="50"/>
    </row>
    <row r="100" spans="1:12">
      <c r="A100" s="1"/>
      <c r="E100" s="50"/>
      <c r="F100" s="50"/>
      <c r="G100" s="50"/>
      <c r="H100" s="50"/>
      <c r="I100" s="50"/>
      <c r="J100" s="50"/>
      <c r="K100" s="50"/>
      <c r="L100" s="50"/>
    </row>
    <row r="101" spans="1:12">
      <c r="A101" s="1"/>
      <c r="E101" s="50"/>
      <c r="F101" s="50"/>
      <c r="G101" s="50"/>
      <c r="H101" s="50"/>
      <c r="I101" s="50"/>
      <c r="J101" s="50"/>
      <c r="K101" s="50"/>
      <c r="L101" s="50"/>
    </row>
    <row r="102" spans="1:12">
      <c r="A102" s="1"/>
      <c r="E102" s="50"/>
      <c r="F102" s="50"/>
      <c r="G102" s="50"/>
      <c r="H102" s="50"/>
      <c r="I102" s="50"/>
      <c r="J102" s="50"/>
      <c r="K102" s="50"/>
      <c r="L102" s="50"/>
    </row>
    <row r="103" spans="1:12">
      <c r="A103" s="1"/>
      <c r="E103" s="50"/>
      <c r="F103" s="50"/>
      <c r="G103" s="50"/>
      <c r="H103" s="50"/>
      <c r="I103" s="50"/>
      <c r="J103" s="50"/>
      <c r="K103" s="50"/>
      <c r="L103" s="50"/>
    </row>
    <row r="104" spans="1:12">
      <c r="A104" s="1"/>
      <c r="E104" s="50"/>
      <c r="F104" s="50"/>
      <c r="G104" s="50"/>
      <c r="H104" s="50"/>
      <c r="I104" s="50"/>
      <c r="J104" s="50"/>
      <c r="K104" s="50"/>
      <c r="L104" s="50"/>
    </row>
    <row r="105" spans="1:12">
      <c r="A105" s="1"/>
      <c r="E105" s="50"/>
      <c r="F105" s="50"/>
      <c r="G105" s="50"/>
      <c r="H105" s="50"/>
      <c r="I105" s="50"/>
      <c r="J105" s="50"/>
      <c r="K105" s="50"/>
      <c r="L105" s="50"/>
    </row>
    <row r="106" spans="1:12">
      <c r="A106" s="1"/>
      <c r="E106" s="50"/>
      <c r="F106" s="50"/>
      <c r="G106" s="50"/>
      <c r="H106" s="50"/>
      <c r="I106" s="50"/>
      <c r="J106" s="50"/>
      <c r="K106" s="50"/>
      <c r="L106" s="50"/>
    </row>
    <row r="107" spans="1:12">
      <c r="A107" s="1"/>
      <c r="E107" s="50"/>
      <c r="F107" s="50"/>
      <c r="G107" s="50"/>
      <c r="H107" s="50"/>
      <c r="I107" s="50"/>
      <c r="J107" s="50"/>
      <c r="K107" s="50"/>
      <c r="L107" s="50"/>
    </row>
    <row r="108" spans="1:12">
      <c r="A108" s="1"/>
      <c r="E108" s="50"/>
      <c r="F108" s="50"/>
      <c r="G108" s="50"/>
      <c r="H108" s="50"/>
      <c r="I108" s="50"/>
      <c r="J108" s="50"/>
      <c r="K108" s="50"/>
      <c r="L108" s="50"/>
    </row>
    <row r="109" spans="1:12">
      <c r="A109" s="1"/>
      <c r="E109" s="50"/>
      <c r="F109" s="50"/>
      <c r="G109" s="50"/>
      <c r="H109" s="50"/>
      <c r="I109" s="50"/>
      <c r="J109" s="50"/>
      <c r="K109" s="50"/>
      <c r="L109" s="50"/>
    </row>
    <row r="110" spans="1:12">
      <c r="A110" s="1"/>
      <c r="E110" s="50"/>
      <c r="F110" s="50"/>
      <c r="G110" s="50"/>
      <c r="H110" s="50"/>
      <c r="I110" s="50"/>
      <c r="J110" s="50"/>
      <c r="K110" s="50"/>
      <c r="L110" s="50"/>
    </row>
    <row r="111" spans="1:12">
      <c r="A111" s="1"/>
      <c r="E111" s="50"/>
      <c r="F111" s="50"/>
      <c r="G111" s="50"/>
      <c r="H111" s="50"/>
      <c r="I111" s="50"/>
      <c r="J111" s="50"/>
      <c r="K111" s="50"/>
      <c r="L111" s="50"/>
    </row>
    <row r="112" spans="1:12">
      <c r="A112" s="1"/>
      <c r="E112" s="50"/>
      <c r="F112" s="50"/>
      <c r="G112" s="50"/>
      <c r="H112" s="50"/>
      <c r="I112" s="50"/>
      <c r="J112" s="50"/>
      <c r="K112" s="50"/>
      <c r="L112" s="50"/>
    </row>
    <row r="113" spans="1:12">
      <c r="A113" s="1"/>
      <c r="E113" s="50"/>
      <c r="F113" s="50"/>
      <c r="G113" s="50"/>
      <c r="H113" s="50"/>
      <c r="I113" s="50"/>
      <c r="J113" s="50"/>
      <c r="K113" s="50"/>
      <c r="L113" s="50"/>
    </row>
    <row r="114" spans="1:12">
      <c r="A114" s="1"/>
      <c r="E114" s="50"/>
      <c r="F114" s="50"/>
      <c r="G114" s="50"/>
      <c r="H114" s="50"/>
      <c r="I114" s="50"/>
      <c r="J114" s="50"/>
      <c r="K114" s="50"/>
      <c r="L114" s="50"/>
    </row>
    <row r="115" spans="1:12">
      <c r="A115" s="1"/>
      <c r="E115" s="50"/>
      <c r="F115" s="50"/>
      <c r="G115" s="50"/>
      <c r="H115" s="50"/>
      <c r="I115" s="50"/>
      <c r="J115" s="50"/>
      <c r="K115" s="50"/>
      <c r="L115" s="50"/>
    </row>
    <row r="116" spans="1:12">
      <c r="A116" s="1"/>
      <c r="E116" s="50"/>
      <c r="F116" s="50"/>
      <c r="G116" s="50"/>
      <c r="H116" s="50"/>
      <c r="I116" s="50"/>
      <c r="J116" s="50"/>
      <c r="K116" s="50"/>
      <c r="L116" s="50"/>
    </row>
    <row r="117" spans="1:12">
      <c r="A117" s="1"/>
      <c r="E117" s="50"/>
      <c r="F117" s="50"/>
      <c r="G117" s="50"/>
      <c r="H117" s="50"/>
      <c r="I117" s="50"/>
      <c r="J117" s="50"/>
      <c r="K117" s="50"/>
      <c r="L117" s="50"/>
    </row>
    <row r="118" spans="1:12">
      <c r="A118" s="1"/>
      <c r="E118" s="50"/>
      <c r="F118" s="50"/>
      <c r="G118" s="50"/>
      <c r="H118" s="50"/>
      <c r="I118" s="50"/>
      <c r="J118" s="50"/>
      <c r="K118" s="50"/>
      <c r="L118" s="50"/>
    </row>
    <row r="119" spans="1:12">
      <c r="A119" s="1"/>
      <c r="E119" s="50"/>
      <c r="F119" s="50"/>
      <c r="G119" s="50"/>
      <c r="H119" s="50"/>
      <c r="I119" s="50"/>
      <c r="J119" s="50"/>
      <c r="K119" s="50"/>
      <c r="L119" s="50"/>
    </row>
  </sheetData>
  <mergeCells count="12">
    <mergeCell ref="A1:E1"/>
    <mergeCell ref="A20:E20"/>
    <mergeCell ref="A21:E21"/>
    <mergeCell ref="A32:E32"/>
    <mergeCell ref="A49:E49"/>
    <mergeCell ref="A34:E34"/>
    <mergeCell ref="A22:E22"/>
    <mergeCell ref="A8:F8"/>
    <mergeCell ref="A7:F7"/>
    <mergeCell ref="A33:E33"/>
    <mergeCell ref="A47:E47"/>
    <mergeCell ref="A48:E48"/>
  </mergeCells>
  <pageMargins left="0.70866141732283472" right="0.70866141732283472" top="0.74803149606299213" bottom="0.74803149606299213" header="0.31496062992125984" footer="0.31496062992125984"/>
  <pageSetup scale="64" firstPageNumber="24" orientation="portrait" useFirstPageNumber="1" r:id="rId1"/>
  <headerFooter>
    <oddFooter>&amp;R&amp;"-,Negrita"&amp;12&amp;P</oddFooter>
  </headerFooter>
  <ignoredErrors>
    <ignoredError sqref="E5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119"/>
  <sheetViews>
    <sheetView topLeftCell="A40" workbookViewId="0">
      <selection activeCell="A62" sqref="A62"/>
    </sheetView>
  </sheetViews>
  <sheetFormatPr defaultColWidth="12.85546875" defaultRowHeight="15"/>
  <cols>
    <col min="1" max="1" width="42.5703125" style="7" customWidth="1"/>
    <col min="2" max="2" width="13.140625" style="1" bestFit="1" customWidth="1"/>
    <col min="3" max="5" width="13.85546875" style="1" bestFit="1" customWidth="1"/>
    <col min="6" max="16384" width="12.85546875" style="1"/>
  </cols>
  <sheetData>
    <row r="1" spans="1:7">
      <c r="A1" s="154" t="s">
        <v>0</v>
      </c>
      <c r="B1" s="154"/>
      <c r="C1" s="154"/>
      <c r="D1" s="154"/>
      <c r="E1" s="154"/>
      <c r="F1" s="51"/>
      <c r="G1" s="51"/>
    </row>
    <row r="2" spans="1:7">
      <c r="A2" s="2" t="s">
        <v>1</v>
      </c>
      <c r="B2" s="3" t="s">
        <v>119</v>
      </c>
      <c r="D2" s="6"/>
      <c r="E2" s="6"/>
    </row>
    <row r="3" spans="1:7">
      <c r="A3" s="2" t="s">
        <v>2</v>
      </c>
      <c r="B3" s="4" t="s">
        <v>3</v>
      </c>
      <c r="C3" s="48"/>
      <c r="D3" s="48"/>
      <c r="E3" s="6"/>
    </row>
    <row r="4" spans="1:7">
      <c r="A4" s="2" t="s">
        <v>4</v>
      </c>
      <c r="B4" s="3" t="s">
        <v>5</v>
      </c>
      <c r="C4" s="48"/>
      <c r="D4" s="48"/>
      <c r="E4" s="6"/>
    </row>
    <row r="5" spans="1:7">
      <c r="A5" s="2" t="s">
        <v>6</v>
      </c>
      <c r="B5" s="5" t="s">
        <v>76</v>
      </c>
    </row>
    <row r="6" spans="1:7">
      <c r="A6" s="2"/>
      <c r="B6" s="5"/>
    </row>
    <row r="7" spans="1:7">
      <c r="A7" s="154" t="s">
        <v>7</v>
      </c>
      <c r="B7" s="154"/>
      <c r="C7" s="154"/>
      <c r="D7" s="154"/>
      <c r="E7" s="154"/>
      <c r="F7" s="154"/>
    </row>
    <row r="8" spans="1:7">
      <c r="A8" s="154" t="s">
        <v>8</v>
      </c>
      <c r="B8" s="154"/>
      <c r="C8" s="154"/>
      <c r="D8" s="154"/>
      <c r="E8" s="154"/>
      <c r="F8" s="154"/>
    </row>
    <row r="10" spans="1:7" ht="15.75" thickBot="1">
      <c r="A10" s="8" t="s">
        <v>9</v>
      </c>
      <c r="B10" s="9" t="s">
        <v>10</v>
      </c>
      <c r="C10" s="9" t="s">
        <v>14</v>
      </c>
      <c r="D10" s="9" t="s">
        <v>15</v>
      </c>
      <c r="E10" s="9" t="s">
        <v>16</v>
      </c>
      <c r="F10" s="9" t="s">
        <v>55</v>
      </c>
    </row>
    <row r="11" spans="1:7">
      <c r="A11" s="52"/>
      <c r="B11" s="77"/>
      <c r="C11" s="77"/>
      <c r="D11" s="77"/>
      <c r="E11" s="77"/>
      <c r="F11" s="77"/>
    </row>
    <row r="12" spans="1:7">
      <c r="A12" s="10" t="s">
        <v>94</v>
      </c>
      <c r="B12" s="12" t="s">
        <v>25</v>
      </c>
      <c r="C12" s="124">
        <v>0</v>
      </c>
      <c r="D12" s="124">
        <v>0</v>
      </c>
      <c r="E12" s="124">
        <v>95</v>
      </c>
      <c r="F12" s="125">
        <f>SUM(C12:E12)</f>
        <v>95</v>
      </c>
    </row>
    <row r="13" spans="1:7">
      <c r="A13" s="10" t="s">
        <v>105</v>
      </c>
      <c r="B13" s="12" t="s">
        <v>25</v>
      </c>
      <c r="C13" s="124">
        <v>0</v>
      </c>
      <c r="D13" s="124">
        <v>671</v>
      </c>
      <c r="E13" s="124">
        <v>0</v>
      </c>
      <c r="F13" s="125">
        <f>SUM(C13:E13)</f>
        <v>671</v>
      </c>
    </row>
    <row r="14" spans="1:7">
      <c r="A14" s="13"/>
      <c r="C14" s="126"/>
      <c r="D14" s="126"/>
      <c r="E14" s="126"/>
      <c r="F14" s="126"/>
    </row>
    <row r="15" spans="1:7" ht="15.75" thickBot="1">
      <c r="A15" s="14" t="s">
        <v>27</v>
      </c>
      <c r="B15" s="15"/>
      <c r="C15" s="127">
        <f t="shared" ref="C15:E15" si="0">SUM(C12:C14)</f>
        <v>0</v>
      </c>
      <c r="D15" s="127">
        <f t="shared" si="0"/>
        <v>671</v>
      </c>
      <c r="E15" s="127">
        <f t="shared" si="0"/>
        <v>95</v>
      </c>
      <c r="F15" s="127">
        <f>SUM(F12:F14)</f>
        <v>766</v>
      </c>
    </row>
    <row r="16" spans="1:7" ht="15.75" thickTop="1">
      <c r="A16" s="78" t="s">
        <v>51</v>
      </c>
    </row>
    <row r="17" spans="1:13">
      <c r="A17" s="78" t="s">
        <v>95</v>
      </c>
    </row>
    <row r="18" spans="1:13">
      <c r="A18" s="78" t="s">
        <v>96</v>
      </c>
    </row>
    <row r="20" spans="1:13">
      <c r="A20" s="160" t="s">
        <v>29</v>
      </c>
      <c r="B20" s="160"/>
      <c r="C20" s="160"/>
      <c r="D20" s="160"/>
      <c r="E20" s="160"/>
      <c r="J20" s="20"/>
    </row>
    <row r="21" spans="1:13">
      <c r="A21" s="154" t="s">
        <v>30</v>
      </c>
      <c r="B21" s="154"/>
      <c r="C21" s="154"/>
      <c r="D21" s="154"/>
      <c r="E21" s="154"/>
    </row>
    <row r="22" spans="1:13">
      <c r="A22" s="154" t="s">
        <v>68</v>
      </c>
      <c r="B22" s="154"/>
      <c r="C22" s="154"/>
      <c r="D22" s="154"/>
      <c r="E22" s="154"/>
    </row>
    <row r="24" spans="1:13" ht="15.75" thickBot="1">
      <c r="A24" s="8" t="s">
        <v>9</v>
      </c>
      <c r="B24" s="9" t="s">
        <v>14</v>
      </c>
      <c r="C24" s="9" t="s">
        <v>15</v>
      </c>
      <c r="D24" s="9" t="s">
        <v>16</v>
      </c>
      <c r="E24" s="9" t="s">
        <v>55</v>
      </c>
    </row>
    <row r="25" spans="1:13">
      <c r="A25" s="52"/>
      <c r="B25" s="77"/>
      <c r="C25" s="77"/>
      <c r="D25" s="77"/>
      <c r="E25" s="77"/>
    </row>
    <row r="26" spans="1:13">
      <c r="A26" s="10" t="s">
        <v>94</v>
      </c>
      <c r="B26" s="119">
        <v>0</v>
      </c>
      <c r="C26" s="119">
        <v>0</v>
      </c>
      <c r="D26" s="119">
        <v>0</v>
      </c>
      <c r="E26" s="119">
        <f>SUM(B26:D26)</f>
        <v>0</v>
      </c>
    </row>
    <row r="27" spans="1:13">
      <c r="A27" s="10" t="s">
        <v>102</v>
      </c>
      <c r="B27" s="119">
        <v>0</v>
      </c>
      <c r="C27" s="119">
        <v>0</v>
      </c>
      <c r="D27" s="119">
        <v>0</v>
      </c>
      <c r="E27" s="119">
        <f>SUM(B27:D27)</f>
        <v>0</v>
      </c>
    </row>
    <row r="28" spans="1:13">
      <c r="A28" s="18"/>
      <c r="B28" s="119"/>
      <c r="C28" s="119"/>
      <c r="D28" s="119"/>
      <c r="E28" s="115"/>
    </row>
    <row r="29" spans="1:13" ht="15.75" thickBot="1">
      <c r="A29" s="14" t="s">
        <v>27</v>
      </c>
      <c r="B29" s="120">
        <f t="shared" ref="B29:E29" si="1">SUM(B26:B28)</f>
        <v>0</v>
      </c>
      <c r="C29" s="120">
        <f t="shared" si="1"/>
        <v>0</v>
      </c>
      <c r="D29" s="120">
        <f t="shared" si="1"/>
        <v>0</v>
      </c>
      <c r="E29" s="120">
        <f t="shared" si="1"/>
        <v>0</v>
      </c>
    </row>
    <row r="30" spans="1:13" ht="15.75" thickTop="1">
      <c r="A30" s="78" t="s">
        <v>52</v>
      </c>
    </row>
    <row r="32" spans="1:13">
      <c r="A32" s="161" t="s">
        <v>34</v>
      </c>
      <c r="B32" s="161"/>
      <c r="C32" s="161"/>
      <c r="D32" s="161"/>
      <c r="E32" s="161"/>
      <c r="M32" s="21"/>
    </row>
    <row r="33" spans="1:13">
      <c r="A33" s="154" t="s">
        <v>30</v>
      </c>
      <c r="B33" s="154"/>
      <c r="C33" s="154"/>
      <c r="D33" s="154"/>
      <c r="E33" s="154"/>
      <c r="M33" s="21"/>
    </row>
    <row r="34" spans="1:13">
      <c r="A34" s="154" t="s">
        <v>67</v>
      </c>
      <c r="B34" s="154"/>
      <c r="C34" s="154"/>
      <c r="D34" s="154"/>
      <c r="E34" s="154"/>
    </row>
    <row r="36" spans="1:13" ht="15.75" thickBot="1">
      <c r="A36" s="8" t="s">
        <v>35</v>
      </c>
      <c r="B36" s="9" t="s">
        <v>14</v>
      </c>
      <c r="C36" s="9" t="s">
        <v>15</v>
      </c>
      <c r="D36" s="9" t="s">
        <v>16</v>
      </c>
      <c r="E36" s="9" t="s">
        <v>55</v>
      </c>
    </row>
    <row r="37" spans="1:13">
      <c r="A37" s="52"/>
      <c r="B37" s="77"/>
      <c r="C37" s="77"/>
      <c r="D37" s="77"/>
      <c r="E37" s="77"/>
    </row>
    <row r="38" spans="1:13">
      <c r="A38" s="7" t="s">
        <v>97</v>
      </c>
      <c r="B38" s="119">
        <v>0</v>
      </c>
      <c r="C38" s="119">
        <v>0</v>
      </c>
      <c r="D38" s="119">
        <v>0</v>
      </c>
      <c r="E38" s="123">
        <f>SUM(B38:D38)</f>
        <v>0</v>
      </c>
    </row>
    <row r="39" spans="1:13">
      <c r="A39" s="7" t="s">
        <v>98</v>
      </c>
      <c r="B39" s="119">
        <v>0</v>
      </c>
      <c r="C39" s="119">
        <v>0</v>
      </c>
      <c r="D39" s="119">
        <v>0</v>
      </c>
      <c r="E39" s="123">
        <f t="shared" ref="E39:E42" si="2">SUM(B39:D39)</f>
        <v>0</v>
      </c>
    </row>
    <row r="40" spans="1:13" ht="15.95" customHeight="1">
      <c r="A40" s="7" t="s">
        <v>99</v>
      </c>
      <c r="B40" s="119">
        <v>0</v>
      </c>
      <c r="C40" s="119">
        <v>0</v>
      </c>
      <c r="D40" s="119">
        <v>0</v>
      </c>
      <c r="E40" s="123">
        <f t="shared" si="2"/>
        <v>0</v>
      </c>
    </row>
    <row r="41" spans="1:13">
      <c r="A41" s="7" t="s">
        <v>100</v>
      </c>
      <c r="B41" s="119">
        <v>0</v>
      </c>
      <c r="C41" s="119">
        <v>0</v>
      </c>
      <c r="D41" s="119">
        <v>0</v>
      </c>
      <c r="E41" s="123">
        <f t="shared" si="2"/>
        <v>0</v>
      </c>
    </row>
    <row r="42" spans="1:13">
      <c r="A42" s="7" t="s">
        <v>101</v>
      </c>
      <c r="B42" s="119">
        <v>0</v>
      </c>
      <c r="C42" s="119">
        <v>0</v>
      </c>
      <c r="D42" s="119">
        <v>0</v>
      </c>
      <c r="E42" s="123">
        <f t="shared" si="2"/>
        <v>0</v>
      </c>
    </row>
    <row r="43" spans="1:13">
      <c r="B43" s="131"/>
      <c r="C43" s="119"/>
      <c r="D43" s="119"/>
      <c r="E43" s="115"/>
    </row>
    <row r="44" spans="1:13" ht="15.75" thickBot="1">
      <c r="A44" s="14" t="s">
        <v>27</v>
      </c>
      <c r="B44" s="120">
        <f t="shared" ref="B44:D44" si="3">SUM(B38:B43)</f>
        <v>0</v>
      </c>
      <c r="C44" s="120">
        <f t="shared" si="3"/>
        <v>0</v>
      </c>
      <c r="D44" s="120">
        <f t="shared" si="3"/>
        <v>0</v>
      </c>
      <c r="E44" s="121">
        <f>SUM(E38:E43)</f>
        <v>0</v>
      </c>
    </row>
    <row r="45" spans="1:13" ht="15.75" thickTop="1">
      <c r="A45" s="78" t="s">
        <v>52</v>
      </c>
    </row>
    <row r="47" spans="1:13">
      <c r="A47" s="154" t="s">
        <v>41</v>
      </c>
      <c r="B47" s="154"/>
      <c r="C47" s="154"/>
      <c r="D47" s="154"/>
      <c r="E47" s="154"/>
    </row>
    <row r="48" spans="1:13">
      <c r="A48" s="154" t="s">
        <v>42</v>
      </c>
      <c r="B48" s="154"/>
      <c r="C48" s="154"/>
      <c r="D48" s="154"/>
      <c r="E48" s="154"/>
    </row>
    <row r="49" spans="1:6">
      <c r="A49" s="154" t="s">
        <v>67</v>
      </c>
      <c r="B49" s="154"/>
      <c r="C49" s="154"/>
      <c r="D49" s="154"/>
      <c r="E49" s="154"/>
    </row>
    <row r="51" spans="1:6" ht="15.75" thickBot="1">
      <c r="A51" s="8" t="s">
        <v>35</v>
      </c>
      <c r="B51" s="9" t="s">
        <v>14</v>
      </c>
      <c r="C51" s="9" t="s">
        <v>15</v>
      </c>
      <c r="D51" s="9" t="s">
        <v>16</v>
      </c>
      <c r="E51" s="9" t="s">
        <v>55</v>
      </c>
    </row>
    <row r="52" spans="1:6">
      <c r="A52" s="1" t="s">
        <v>59</v>
      </c>
      <c r="B52" s="119">
        <f>'Prevención I T'!E52</f>
        <v>172103</v>
      </c>
      <c r="C52" s="119">
        <f>B57</f>
        <v>172103</v>
      </c>
      <c r="D52" s="119">
        <f>C57</f>
        <v>172103</v>
      </c>
      <c r="E52" s="119">
        <f>B52</f>
        <v>172103</v>
      </c>
    </row>
    <row r="53" spans="1:6">
      <c r="A53" s="1" t="s">
        <v>43</v>
      </c>
      <c r="B53" s="119">
        <v>0</v>
      </c>
      <c r="C53" s="119">
        <v>0</v>
      </c>
      <c r="D53" s="119">
        <v>0</v>
      </c>
      <c r="E53" s="119">
        <f>SUM(B53:D53)</f>
        <v>0</v>
      </c>
    </row>
    <row r="54" spans="1:6">
      <c r="A54" s="3" t="s">
        <v>44</v>
      </c>
      <c r="B54" s="119">
        <f>SUM(B52:B53)</f>
        <v>172103</v>
      </c>
      <c r="C54" s="119">
        <f>SUM(C52:C53)</f>
        <v>172103</v>
      </c>
      <c r="D54" s="119">
        <f t="shared" ref="D54" si="4">SUM(D52:D53)</f>
        <v>172103</v>
      </c>
      <c r="E54" s="131">
        <f>+E52+E53</f>
        <v>172103</v>
      </c>
    </row>
    <row r="55" spans="1:6">
      <c r="A55" s="27" t="s">
        <v>103</v>
      </c>
      <c r="B55" s="119">
        <v>0</v>
      </c>
      <c r="C55" s="119">
        <v>0</v>
      </c>
      <c r="D55" s="119">
        <v>0</v>
      </c>
      <c r="E55" s="119">
        <f>SUM(B55:D55)</f>
        <v>0</v>
      </c>
    </row>
    <row r="56" spans="1:6" ht="16.5" customHeight="1">
      <c r="A56" s="27" t="s">
        <v>93</v>
      </c>
      <c r="B56" s="119">
        <v>0</v>
      </c>
      <c r="C56" s="119">
        <v>0</v>
      </c>
      <c r="D56" s="119">
        <v>172103</v>
      </c>
      <c r="E56" s="119">
        <f>SUM(B56:D56)</f>
        <v>172103</v>
      </c>
      <c r="F56" s="20"/>
    </row>
    <row r="57" spans="1:6">
      <c r="A57" s="3" t="s">
        <v>46</v>
      </c>
      <c r="B57" s="131">
        <f>+B54-B55-B56</f>
        <v>172103</v>
      </c>
      <c r="C57" s="131">
        <f t="shared" ref="C57:D57" si="5">+C54-C55-C56</f>
        <v>172103</v>
      </c>
      <c r="D57" s="131">
        <f t="shared" si="5"/>
        <v>0</v>
      </c>
      <c r="E57" s="131">
        <f>+E54-E55-E56</f>
        <v>0</v>
      </c>
    </row>
    <row r="58" spans="1:6" ht="15.75" thickBot="1">
      <c r="A58" s="28"/>
      <c r="B58" s="28"/>
      <c r="C58" s="28"/>
      <c r="D58" s="28"/>
      <c r="E58" s="28"/>
    </row>
    <row r="59" spans="1:6" ht="15.75" thickTop="1">
      <c r="A59" s="78" t="s">
        <v>47</v>
      </c>
    </row>
    <row r="60" spans="1:6">
      <c r="A60" s="1"/>
      <c r="D60" s="20"/>
    </row>
    <row r="61" spans="1:6">
      <c r="D61" s="20"/>
    </row>
    <row r="62" spans="1:6">
      <c r="A62" s="7" t="s">
        <v>122</v>
      </c>
    </row>
    <row r="63" spans="1:6">
      <c r="B63" s="20"/>
      <c r="C63" s="20"/>
    </row>
    <row r="71" spans="1:12">
      <c r="A71" s="1"/>
      <c r="B71" s="20"/>
      <c r="C71" s="20"/>
    </row>
    <row r="78" spans="1:12">
      <c r="A78" s="1"/>
      <c r="E78" s="50"/>
      <c r="F78" s="50"/>
      <c r="G78" s="50"/>
      <c r="H78" s="50"/>
      <c r="I78" s="50"/>
      <c r="J78" s="50"/>
      <c r="K78" s="50"/>
      <c r="L78" s="50"/>
    </row>
    <row r="79" spans="1:12">
      <c r="A79" s="1"/>
      <c r="E79" s="50"/>
      <c r="F79" s="50"/>
      <c r="G79" s="50"/>
      <c r="H79" s="50"/>
      <c r="I79" s="50"/>
      <c r="J79" s="50"/>
      <c r="K79" s="50"/>
      <c r="L79" s="50"/>
    </row>
    <row r="80" spans="1:12">
      <c r="A80" s="1"/>
      <c r="E80" s="50"/>
      <c r="F80" s="50"/>
      <c r="G80" s="50"/>
      <c r="H80" s="50"/>
      <c r="I80" s="50"/>
      <c r="J80" s="50"/>
      <c r="K80" s="50"/>
      <c r="L80" s="50"/>
    </row>
    <row r="81" spans="1:12">
      <c r="A81" s="1"/>
      <c r="E81" s="50"/>
      <c r="F81" s="50"/>
      <c r="G81" s="50"/>
      <c r="H81" s="50"/>
      <c r="I81" s="50"/>
      <c r="J81" s="50"/>
      <c r="K81" s="50"/>
      <c r="L81" s="50"/>
    </row>
    <row r="82" spans="1:12">
      <c r="A82" s="1"/>
      <c r="E82" s="50"/>
      <c r="F82" s="50"/>
      <c r="G82" s="50"/>
      <c r="H82" s="50"/>
      <c r="I82" s="50"/>
      <c r="J82" s="50"/>
      <c r="K82" s="50"/>
      <c r="L82" s="50"/>
    </row>
    <row r="83" spans="1:12">
      <c r="A83" s="1"/>
      <c r="E83" s="50"/>
      <c r="F83" s="50"/>
      <c r="G83" s="50"/>
      <c r="H83" s="50"/>
      <c r="I83" s="50"/>
      <c r="J83" s="50"/>
      <c r="K83" s="50"/>
      <c r="L83" s="50"/>
    </row>
    <row r="84" spans="1:12">
      <c r="A84" s="1"/>
      <c r="E84" s="50"/>
      <c r="F84" s="50"/>
      <c r="G84" s="50"/>
      <c r="H84" s="50"/>
      <c r="I84" s="50"/>
      <c r="J84" s="50"/>
      <c r="K84" s="50"/>
      <c r="L84" s="50"/>
    </row>
    <row r="85" spans="1:12">
      <c r="A85" s="1"/>
      <c r="E85" s="50"/>
      <c r="F85" s="50"/>
      <c r="G85" s="50"/>
      <c r="H85" s="50"/>
      <c r="I85" s="50"/>
      <c r="J85" s="50"/>
      <c r="K85" s="50"/>
      <c r="L85" s="50"/>
    </row>
    <row r="86" spans="1:12">
      <c r="A86" s="1"/>
      <c r="E86" s="50"/>
      <c r="F86" s="50"/>
      <c r="G86" s="50"/>
      <c r="H86" s="50"/>
      <c r="I86" s="50"/>
      <c r="J86" s="50"/>
      <c r="K86" s="50"/>
      <c r="L86" s="50"/>
    </row>
    <row r="87" spans="1:12">
      <c r="A87" s="1"/>
      <c r="E87" s="50"/>
      <c r="F87" s="50"/>
      <c r="G87" s="50"/>
      <c r="H87" s="50"/>
      <c r="I87" s="50"/>
      <c r="J87" s="50"/>
      <c r="K87" s="50"/>
      <c r="L87" s="50"/>
    </row>
    <row r="88" spans="1:12">
      <c r="A88" s="1"/>
      <c r="E88" s="50"/>
      <c r="F88" s="50"/>
      <c r="G88" s="50"/>
      <c r="H88" s="50"/>
      <c r="I88" s="50"/>
      <c r="J88" s="50"/>
      <c r="K88" s="50"/>
      <c r="L88" s="50"/>
    </row>
    <row r="89" spans="1:12">
      <c r="A89" s="1"/>
      <c r="E89" s="50"/>
      <c r="F89" s="50"/>
      <c r="G89" s="50"/>
      <c r="H89" s="50"/>
      <c r="I89" s="50"/>
      <c r="J89" s="50"/>
      <c r="K89" s="50"/>
      <c r="L89" s="50"/>
    </row>
    <row r="90" spans="1:12">
      <c r="A90" s="1"/>
      <c r="E90" s="50"/>
      <c r="F90" s="50"/>
      <c r="G90" s="50"/>
      <c r="H90" s="50"/>
      <c r="I90" s="50"/>
      <c r="J90" s="50"/>
      <c r="K90" s="50"/>
      <c r="L90" s="50"/>
    </row>
    <row r="91" spans="1:12">
      <c r="A91" s="1"/>
      <c r="E91" s="50"/>
      <c r="F91" s="50"/>
      <c r="G91" s="50"/>
      <c r="H91" s="50"/>
      <c r="I91" s="50"/>
      <c r="J91" s="50"/>
      <c r="K91" s="50"/>
      <c r="L91" s="50"/>
    </row>
    <row r="92" spans="1:12">
      <c r="A92" s="1"/>
      <c r="E92" s="50"/>
      <c r="F92" s="50"/>
      <c r="G92" s="50"/>
      <c r="H92" s="50"/>
      <c r="I92" s="50"/>
      <c r="J92" s="50"/>
      <c r="K92" s="50"/>
      <c r="L92" s="50"/>
    </row>
    <row r="93" spans="1:12">
      <c r="A93" s="1"/>
      <c r="E93" s="50"/>
      <c r="F93" s="50"/>
      <c r="G93" s="50"/>
      <c r="H93" s="50"/>
      <c r="I93" s="50"/>
      <c r="J93" s="50"/>
      <c r="K93" s="50"/>
      <c r="L93" s="50"/>
    </row>
    <row r="94" spans="1:12">
      <c r="A94" s="1"/>
      <c r="E94" s="50"/>
      <c r="F94" s="50"/>
      <c r="G94" s="50"/>
      <c r="H94" s="50"/>
      <c r="I94" s="50"/>
      <c r="J94" s="50"/>
      <c r="K94" s="50"/>
      <c r="L94" s="50"/>
    </row>
    <row r="95" spans="1:12">
      <c r="A95" s="1"/>
      <c r="E95" s="50"/>
      <c r="F95" s="50"/>
      <c r="G95" s="50"/>
      <c r="H95" s="50"/>
      <c r="I95" s="50"/>
      <c r="J95" s="50"/>
      <c r="K95" s="50"/>
      <c r="L95" s="50"/>
    </row>
    <row r="96" spans="1:12">
      <c r="A96" s="1"/>
      <c r="E96" s="50"/>
      <c r="F96" s="50"/>
      <c r="G96" s="50"/>
      <c r="H96" s="50"/>
      <c r="I96" s="50"/>
      <c r="J96" s="50"/>
      <c r="K96" s="50"/>
      <c r="L96" s="50"/>
    </row>
    <row r="97" spans="1:12">
      <c r="A97" s="1"/>
      <c r="E97" s="50"/>
      <c r="F97" s="50"/>
      <c r="G97" s="50"/>
      <c r="H97" s="50"/>
      <c r="I97" s="50"/>
      <c r="J97" s="50"/>
      <c r="K97" s="50"/>
      <c r="L97" s="50"/>
    </row>
    <row r="98" spans="1:12">
      <c r="A98" s="1"/>
      <c r="E98" s="50"/>
      <c r="F98" s="50"/>
      <c r="G98" s="50"/>
      <c r="H98" s="50"/>
      <c r="I98" s="50"/>
      <c r="J98" s="50"/>
      <c r="K98" s="50"/>
      <c r="L98" s="50"/>
    </row>
    <row r="99" spans="1:12">
      <c r="A99" s="1"/>
      <c r="E99" s="50"/>
      <c r="F99" s="50"/>
      <c r="G99" s="50"/>
      <c r="H99" s="50"/>
      <c r="I99" s="50"/>
      <c r="J99" s="50"/>
      <c r="K99" s="50"/>
      <c r="L99" s="50"/>
    </row>
    <row r="100" spans="1:12">
      <c r="A100" s="1"/>
      <c r="E100" s="50"/>
      <c r="F100" s="50"/>
      <c r="G100" s="50"/>
      <c r="H100" s="50"/>
      <c r="I100" s="50"/>
      <c r="J100" s="50"/>
      <c r="K100" s="50"/>
      <c r="L100" s="50"/>
    </row>
    <row r="101" spans="1:12">
      <c r="A101" s="1"/>
      <c r="E101" s="50"/>
      <c r="F101" s="50"/>
      <c r="G101" s="50"/>
      <c r="H101" s="50"/>
      <c r="I101" s="50"/>
      <c r="J101" s="50"/>
      <c r="K101" s="50"/>
      <c r="L101" s="50"/>
    </row>
    <row r="102" spans="1:12">
      <c r="A102" s="1"/>
      <c r="E102" s="50"/>
      <c r="F102" s="50"/>
      <c r="G102" s="50"/>
      <c r="H102" s="50"/>
      <c r="I102" s="50"/>
      <c r="J102" s="50"/>
      <c r="K102" s="50"/>
      <c r="L102" s="50"/>
    </row>
    <row r="103" spans="1:12">
      <c r="A103" s="1"/>
      <c r="E103" s="50"/>
      <c r="F103" s="50"/>
      <c r="G103" s="50"/>
      <c r="H103" s="50"/>
      <c r="I103" s="50"/>
      <c r="J103" s="50"/>
      <c r="K103" s="50"/>
      <c r="L103" s="50"/>
    </row>
    <row r="104" spans="1:12">
      <c r="A104" s="1"/>
      <c r="E104" s="50"/>
      <c r="F104" s="50"/>
      <c r="G104" s="50"/>
      <c r="H104" s="50"/>
      <c r="I104" s="50"/>
      <c r="J104" s="50"/>
      <c r="K104" s="50"/>
      <c r="L104" s="50"/>
    </row>
    <row r="105" spans="1:12">
      <c r="A105" s="1"/>
      <c r="E105" s="50"/>
      <c r="F105" s="50"/>
      <c r="G105" s="50"/>
      <c r="H105" s="50"/>
      <c r="I105" s="50"/>
      <c r="J105" s="50"/>
      <c r="K105" s="50"/>
      <c r="L105" s="50"/>
    </row>
    <row r="106" spans="1:12">
      <c r="A106" s="1"/>
      <c r="E106" s="50"/>
      <c r="F106" s="50"/>
      <c r="G106" s="50"/>
      <c r="H106" s="50"/>
      <c r="I106" s="50"/>
      <c r="J106" s="50"/>
      <c r="K106" s="50"/>
      <c r="L106" s="50"/>
    </row>
    <row r="107" spans="1:12">
      <c r="A107" s="1"/>
      <c r="E107" s="50"/>
      <c r="F107" s="50"/>
      <c r="G107" s="50"/>
      <c r="H107" s="50"/>
      <c r="I107" s="50"/>
      <c r="J107" s="50"/>
      <c r="K107" s="50"/>
      <c r="L107" s="50"/>
    </row>
    <row r="108" spans="1:12">
      <c r="A108" s="1"/>
      <c r="E108" s="50"/>
      <c r="F108" s="50"/>
      <c r="G108" s="50"/>
      <c r="H108" s="50"/>
      <c r="I108" s="50"/>
      <c r="J108" s="50"/>
      <c r="K108" s="50"/>
      <c r="L108" s="50"/>
    </row>
    <row r="109" spans="1:12">
      <c r="A109" s="1"/>
      <c r="E109" s="50"/>
      <c r="F109" s="50"/>
      <c r="G109" s="50"/>
      <c r="H109" s="50"/>
      <c r="I109" s="50"/>
      <c r="J109" s="50"/>
      <c r="K109" s="50"/>
      <c r="L109" s="50"/>
    </row>
    <row r="110" spans="1:12">
      <c r="A110" s="1"/>
      <c r="E110" s="50"/>
      <c r="F110" s="50"/>
      <c r="G110" s="50"/>
      <c r="H110" s="50"/>
      <c r="I110" s="50"/>
      <c r="J110" s="50"/>
      <c r="K110" s="50"/>
      <c r="L110" s="50"/>
    </row>
    <row r="111" spans="1:12">
      <c r="A111" s="1"/>
      <c r="E111" s="50"/>
      <c r="F111" s="50"/>
      <c r="G111" s="50"/>
      <c r="H111" s="50"/>
      <c r="I111" s="50"/>
      <c r="J111" s="50"/>
      <c r="K111" s="50"/>
      <c r="L111" s="50"/>
    </row>
    <row r="112" spans="1:12">
      <c r="A112" s="1"/>
      <c r="E112" s="50"/>
      <c r="F112" s="50"/>
      <c r="G112" s="50"/>
      <c r="H112" s="50"/>
      <c r="I112" s="50"/>
      <c r="J112" s="50"/>
      <c r="K112" s="50"/>
      <c r="L112" s="50"/>
    </row>
    <row r="113" spans="1:12">
      <c r="A113" s="1"/>
      <c r="E113" s="50"/>
      <c r="F113" s="50"/>
      <c r="G113" s="50"/>
      <c r="H113" s="50"/>
      <c r="I113" s="50"/>
      <c r="J113" s="50"/>
      <c r="K113" s="50"/>
      <c r="L113" s="50"/>
    </row>
    <row r="114" spans="1:12">
      <c r="A114" s="1"/>
      <c r="E114" s="50"/>
      <c r="F114" s="50"/>
      <c r="G114" s="50"/>
      <c r="H114" s="50"/>
      <c r="I114" s="50"/>
      <c r="J114" s="50"/>
      <c r="K114" s="50"/>
      <c r="L114" s="50"/>
    </row>
    <row r="115" spans="1:12">
      <c r="A115" s="1"/>
      <c r="E115" s="50"/>
      <c r="F115" s="50"/>
      <c r="G115" s="50"/>
      <c r="H115" s="50"/>
      <c r="I115" s="50"/>
      <c r="J115" s="50"/>
      <c r="K115" s="50"/>
      <c r="L115" s="50"/>
    </row>
    <row r="116" spans="1:12">
      <c r="A116" s="1"/>
      <c r="E116" s="50"/>
      <c r="F116" s="50"/>
      <c r="G116" s="50"/>
      <c r="H116" s="50"/>
      <c r="I116" s="50"/>
      <c r="J116" s="50"/>
      <c r="K116" s="50"/>
      <c r="L116" s="50"/>
    </row>
    <row r="117" spans="1:12">
      <c r="A117" s="1"/>
      <c r="E117" s="50"/>
      <c r="F117" s="50"/>
      <c r="G117" s="50"/>
      <c r="H117" s="50"/>
      <c r="I117" s="50"/>
      <c r="J117" s="50"/>
      <c r="K117" s="50"/>
      <c r="L117" s="50"/>
    </row>
    <row r="118" spans="1:12">
      <c r="A118" s="1"/>
      <c r="E118" s="50"/>
      <c r="F118" s="50"/>
      <c r="G118" s="50"/>
      <c r="H118" s="50"/>
      <c r="I118" s="50"/>
      <c r="J118" s="50"/>
      <c r="K118" s="50"/>
      <c r="L118" s="50"/>
    </row>
    <row r="119" spans="1:12">
      <c r="A119" s="1"/>
      <c r="E119" s="50"/>
      <c r="F119" s="50"/>
      <c r="G119" s="50"/>
      <c r="H119" s="50"/>
      <c r="I119" s="50"/>
      <c r="J119" s="50"/>
      <c r="K119" s="50"/>
      <c r="L119" s="50"/>
    </row>
  </sheetData>
  <mergeCells count="12">
    <mergeCell ref="A49:E49"/>
    <mergeCell ref="A33:E33"/>
    <mergeCell ref="A47:E47"/>
    <mergeCell ref="A48:E48"/>
    <mergeCell ref="A1:E1"/>
    <mergeCell ref="A20:E20"/>
    <mergeCell ref="A21:E21"/>
    <mergeCell ref="A32:E32"/>
    <mergeCell ref="A7:F7"/>
    <mergeCell ref="A8:F8"/>
    <mergeCell ref="A22:E22"/>
    <mergeCell ref="A34:E34"/>
  </mergeCells>
  <pageMargins left="0.70866141732283472" right="0.70866141732283472" top="0.74803149606299213" bottom="0.74803149606299213" header="0.31496062992125984" footer="0.31496062992125984"/>
  <pageSetup scale="64" firstPageNumber="25" orientation="portrait" useFirstPageNumber="1" r:id="rId1"/>
  <headerFooter>
    <oddFooter>&amp;R&amp;"-,Negrita"&amp;12&amp;P</oddFooter>
  </headerFooter>
  <ignoredErrors>
    <ignoredError sqref="E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Tratamiento 1T</vt:lpstr>
      <vt:lpstr>Tratamiento 2T</vt:lpstr>
      <vt:lpstr>Tratamiento 3T</vt:lpstr>
      <vt:lpstr>Tratamiento 4T</vt:lpstr>
      <vt:lpstr>Tratamiento I Semestre</vt:lpstr>
      <vt:lpstr>Tratamiento 3T Acum.</vt:lpstr>
      <vt:lpstr>Tratamiento Anual</vt:lpstr>
      <vt:lpstr>Prevención I T</vt:lpstr>
      <vt:lpstr>Prevención 2T</vt:lpstr>
      <vt:lpstr>Prevención 3T</vt:lpstr>
      <vt:lpstr>Prevención 4T</vt:lpstr>
      <vt:lpstr>Prevención Semestral</vt:lpstr>
      <vt:lpstr>Prevención 3T Acum.</vt:lpstr>
      <vt:lpstr>Prevención Anual</vt:lpstr>
      <vt:lpstr>'Tratamiento I Semestre'!Print_Titles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Catherine</cp:lastModifiedBy>
  <cp:lastPrinted>2013-04-18T17:47:06Z</cp:lastPrinted>
  <dcterms:created xsi:type="dcterms:W3CDTF">2012-03-21T16:41:13Z</dcterms:created>
  <dcterms:modified xsi:type="dcterms:W3CDTF">2014-04-23T03:30:07Z</dcterms:modified>
</cp:coreProperties>
</file>