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95" yWindow="90" windowWidth="13380" windowHeight="6885"/>
  </bookViews>
  <sheets>
    <sheet name="1T" sheetId="1" r:id="rId1"/>
    <sheet name="2T" sheetId="3" r:id="rId2"/>
    <sheet name="3T" sheetId="6" r:id="rId3"/>
    <sheet name="4T" sheetId="7" r:id="rId4"/>
    <sheet name="Semestral" sheetId="4" r:id="rId5"/>
    <sheet name="3T Acumulado" sheetId="5" r:id="rId6"/>
    <sheet name="Anual" sheetId="8" r:id="rId7"/>
  </sheets>
  <externalReferences>
    <externalReference r:id="rId8"/>
  </externalReferences>
  <calcPr calcId="125725"/>
</workbook>
</file>

<file path=xl/calcChain.xml><?xml version="1.0" encoding="utf-8"?>
<calcChain xmlns="http://schemas.openxmlformats.org/spreadsheetml/2006/main">
  <c r="E48" i="3"/>
  <c r="C34" i="8" l="1"/>
  <c r="C36"/>
  <c r="C33"/>
  <c r="B34"/>
  <c r="B35"/>
  <c r="B36"/>
  <c r="B33"/>
  <c r="C34" i="5"/>
  <c r="C36"/>
  <c r="C33"/>
  <c r="B34"/>
  <c r="B35"/>
  <c r="B38" s="1"/>
  <c r="B36"/>
  <c r="B33"/>
  <c r="C66" i="7"/>
  <c r="B66"/>
  <c r="E66" i="1"/>
  <c r="E53"/>
  <c r="B38" i="8" l="1"/>
  <c r="B66"/>
  <c r="C64"/>
  <c r="B64"/>
  <c r="C48"/>
  <c r="B48"/>
  <c r="D20"/>
  <c r="C20"/>
  <c r="D19"/>
  <c r="C19"/>
  <c r="D18"/>
  <c r="C18"/>
  <c r="C17"/>
  <c r="D16"/>
  <c r="C16"/>
  <c r="D15"/>
  <c r="C15"/>
  <c r="D14"/>
  <c r="D23" s="1"/>
  <c r="C14"/>
  <c r="C23" s="1"/>
  <c r="D13"/>
  <c r="C13"/>
  <c r="C22" s="1"/>
  <c r="D13" i="5"/>
  <c r="D14"/>
  <c r="D15"/>
  <c r="D16"/>
  <c r="D18"/>
  <c r="D19"/>
  <c r="D20"/>
  <c r="C22"/>
  <c r="D22"/>
  <c r="E22"/>
  <c r="C23"/>
  <c r="D23"/>
  <c r="E23"/>
  <c r="E64" i="7"/>
  <c r="E64" i="8" s="1"/>
  <c r="D53" i="7"/>
  <c r="D66" s="1"/>
  <c r="C53"/>
  <c r="B53"/>
  <c r="E48"/>
  <c r="D38"/>
  <c r="C38"/>
  <c r="B38"/>
  <c r="E38" s="1"/>
  <c r="E36"/>
  <c r="E36" i="8" s="1"/>
  <c r="E38" s="1"/>
  <c r="E35" i="7"/>
  <c r="E35" i="8" s="1"/>
  <c r="E34" i="7"/>
  <c r="E34" i="8" s="1"/>
  <c r="E33" i="7"/>
  <c r="E33" i="8" s="1"/>
  <c r="E23" i="7"/>
  <c r="D23"/>
  <c r="C23"/>
  <c r="E22"/>
  <c r="D22"/>
  <c r="C22"/>
  <c r="F20"/>
  <c r="F20" i="8" s="1"/>
  <c r="F19" i="7"/>
  <c r="F19" i="8" s="1"/>
  <c r="F18" i="7"/>
  <c r="F18" i="8" s="1"/>
  <c r="F17" i="7"/>
  <c r="F17" i="8" s="1"/>
  <c r="F16" i="7"/>
  <c r="F16" i="8" s="1"/>
  <c r="F15" i="7"/>
  <c r="F15" i="8" s="1"/>
  <c r="F14" i="7"/>
  <c r="F13"/>
  <c r="E53" l="1"/>
  <c r="E66" s="1"/>
  <c r="E66" i="8" s="1"/>
  <c r="E48"/>
  <c r="F23" i="7"/>
  <c r="F14" i="8"/>
  <c r="F22" i="7"/>
  <c r="F13" i="8"/>
  <c r="F23" l="1"/>
  <c r="F22"/>
  <c r="B66" i="5"/>
  <c r="C64"/>
  <c r="C48"/>
  <c r="B48"/>
  <c r="F23" l="1"/>
  <c r="E64" i="6"/>
  <c r="D53"/>
  <c r="C53"/>
  <c r="B53"/>
  <c r="E48"/>
  <c r="D38"/>
  <c r="C38"/>
  <c r="B38"/>
  <c r="E36"/>
  <c r="E35"/>
  <c r="E34"/>
  <c r="E33"/>
  <c r="E23"/>
  <c r="D23"/>
  <c r="C23"/>
  <c r="E22"/>
  <c r="D22"/>
  <c r="C22"/>
  <c r="F20"/>
  <c r="F19"/>
  <c r="F18"/>
  <c r="F17"/>
  <c r="F16"/>
  <c r="F15"/>
  <c r="F14"/>
  <c r="E14" i="8" s="1"/>
  <c r="F13" i="6"/>
  <c r="E13" i="8" s="1"/>
  <c r="G13" l="1"/>
  <c r="E15" i="5"/>
  <c r="E15" i="8"/>
  <c r="G15" s="1"/>
  <c r="E17" i="5"/>
  <c r="E17" i="8"/>
  <c r="E19" i="5"/>
  <c r="E19" i="8"/>
  <c r="G19" s="1"/>
  <c r="G14"/>
  <c r="E16" i="5"/>
  <c r="E16" i="8"/>
  <c r="G16" s="1"/>
  <c r="E18" i="5"/>
  <c r="E18" i="8"/>
  <c r="G18" s="1"/>
  <c r="E20" i="5"/>
  <c r="E20" i="8"/>
  <c r="G20" s="1"/>
  <c r="E53" i="6"/>
  <c r="E66" s="1"/>
  <c r="D48" i="5"/>
  <c r="E48" s="1"/>
  <c r="D48" i="8"/>
  <c r="F48" s="1"/>
  <c r="D34"/>
  <c r="F34" s="1"/>
  <c r="D34" i="5"/>
  <c r="D36" i="8"/>
  <c r="F36" s="1"/>
  <c r="D36" i="5"/>
  <c r="E36" s="1"/>
  <c r="E38" i="6"/>
  <c r="D33" i="5"/>
  <c r="D38" s="1"/>
  <c r="D33" i="8"/>
  <c r="D35" i="5"/>
  <c r="D35" i="8"/>
  <c r="D64"/>
  <c r="F64" s="1"/>
  <c r="D64" i="5"/>
  <c r="F23" i="6"/>
  <c r="E14" i="5"/>
  <c r="F22" i="6"/>
  <c r="E13" i="5"/>
  <c r="F22"/>
  <c r="F33" i="8" l="1"/>
  <c r="D38"/>
  <c r="E23"/>
  <c r="G23" s="1"/>
  <c r="E22"/>
  <c r="D66" i="5"/>
  <c r="D66" i="8"/>
  <c r="E64" i="3"/>
  <c r="E63" i="1"/>
  <c r="E64"/>
  <c r="B64" i="5" s="1"/>
  <c r="E64" s="1"/>
  <c r="D65" i="1"/>
  <c r="B65"/>
  <c r="C64" i="4"/>
  <c r="B64"/>
  <c r="B66"/>
  <c r="B63"/>
  <c r="D63" s="1"/>
  <c r="C48"/>
  <c r="B48"/>
  <c r="D48" s="1"/>
  <c r="C34"/>
  <c r="C36"/>
  <c r="C33"/>
  <c r="C66" i="3"/>
  <c r="D66"/>
  <c r="B63" i="5" l="1"/>
  <c r="E63" s="1"/>
  <c r="E65" s="1"/>
  <c r="B63" i="8"/>
  <c r="F63" s="1"/>
  <c r="F65" s="1"/>
  <c r="E65" i="1"/>
  <c r="D64" i="4"/>
  <c r="D65" s="1"/>
  <c r="E67" i="1"/>
  <c r="B65" i="4"/>
  <c r="B67" i="5" l="1"/>
  <c r="B67" i="8"/>
  <c r="B65" i="5"/>
  <c r="B65" i="8"/>
  <c r="B67" i="4"/>
  <c r="B63" i="3"/>
  <c r="D23" i="4"/>
  <c r="D14"/>
  <c r="D15"/>
  <c r="D16"/>
  <c r="D18"/>
  <c r="D19"/>
  <c r="D20"/>
  <c r="D21"/>
  <c r="D13"/>
  <c r="C21"/>
  <c r="E21" s="1"/>
  <c r="B65" i="3" l="1"/>
  <c r="E63"/>
  <c r="D23"/>
  <c r="E23"/>
  <c r="F23"/>
  <c r="C23"/>
  <c r="D22"/>
  <c r="E22"/>
  <c r="C22"/>
  <c r="D23" i="1"/>
  <c r="E23"/>
  <c r="D22"/>
  <c r="E22"/>
  <c r="C23"/>
  <c r="C22"/>
  <c r="C63" i="8" l="1"/>
  <c r="C63" i="5"/>
  <c r="E65" i="3"/>
  <c r="C63" i="4"/>
  <c r="E36" i="3"/>
  <c r="E35"/>
  <c r="E34"/>
  <c r="E33"/>
  <c r="F20"/>
  <c r="F19"/>
  <c r="F18"/>
  <c r="F17"/>
  <c r="F16"/>
  <c r="F15"/>
  <c r="F14"/>
  <c r="F13"/>
  <c r="C65" i="5" l="1"/>
  <c r="C65" i="8"/>
  <c r="C65" i="4"/>
  <c r="C35" i="5"/>
  <c r="C38" s="1"/>
  <c r="C35" i="8"/>
  <c r="C35" i="4"/>
  <c r="C38" s="1"/>
  <c r="D17" i="8"/>
  <c r="D17" i="5"/>
  <c r="D17" i="4"/>
  <c r="F22" i="3"/>
  <c r="D22" i="4" s="1"/>
  <c r="F14" i="1"/>
  <c r="C38" i="8" l="1"/>
  <c r="F35"/>
  <c r="F38" s="1"/>
  <c r="D22"/>
  <c r="G22" s="1"/>
  <c r="G17"/>
  <c r="C14" i="5"/>
  <c r="F14" s="1"/>
  <c r="C14" i="4"/>
  <c r="E14" s="1"/>
  <c r="D38" i="3"/>
  <c r="C38"/>
  <c r="B38"/>
  <c r="B66" s="1"/>
  <c r="F20" i="1"/>
  <c r="F19"/>
  <c r="F18"/>
  <c r="F17"/>
  <c r="F16"/>
  <c r="F15"/>
  <c r="F13"/>
  <c r="E36"/>
  <c r="E35"/>
  <c r="E34"/>
  <c r="E33"/>
  <c r="B33" i="4" s="1"/>
  <c r="B38" i="1"/>
  <c r="B66" s="1"/>
  <c r="B67" s="1"/>
  <c r="C63" s="1"/>
  <c r="C65" s="1"/>
  <c r="C67" s="1"/>
  <c r="C38"/>
  <c r="C66" s="1"/>
  <c r="D38"/>
  <c r="D66" s="1"/>
  <c r="D67" s="1"/>
  <c r="E66" i="3" l="1"/>
  <c r="B67"/>
  <c r="C63" s="1"/>
  <c r="C65" s="1"/>
  <c r="C67" s="1"/>
  <c r="D63" s="1"/>
  <c r="D65" s="1"/>
  <c r="D67" s="1"/>
  <c r="D33" i="4"/>
  <c r="E34" i="5"/>
  <c r="B35" i="4"/>
  <c r="D35" s="1"/>
  <c r="C13" i="5"/>
  <c r="F13" s="1"/>
  <c r="C13" i="4"/>
  <c r="E13" s="1"/>
  <c r="E33" i="5"/>
  <c r="B34" i="4"/>
  <c r="D34" s="1"/>
  <c r="E35" i="5"/>
  <c r="B36" i="4"/>
  <c r="D36" s="1"/>
  <c r="C16" i="5"/>
  <c r="F16" s="1"/>
  <c r="C16" i="4"/>
  <c r="E16" s="1"/>
  <c r="F23" i="1"/>
  <c r="C23" i="4" s="1"/>
  <c r="E23" s="1"/>
  <c r="C18" i="5"/>
  <c r="F18" s="1"/>
  <c r="C18" i="4"/>
  <c r="E18" s="1"/>
  <c r="C20" i="5"/>
  <c r="F20" s="1"/>
  <c r="C20" i="4"/>
  <c r="E20" s="1"/>
  <c r="C15" i="5"/>
  <c r="F15" s="1"/>
  <c r="C15" i="4"/>
  <c r="E15" s="1"/>
  <c r="F22" i="1"/>
  <c r="C22" i="4" s="1"/>
  <c r="E22" s="1"/>
  <c r="C17" i="5"/>
  <c r="F17" s="1"/>
  <c r="C17" i="4"/>
  <c r="E17" s="1"/>
  <c r="C19" i="5"/>
  <c r="F19" s="1"/>
  <c r="C19" i="4"/>
  <c r="E19" s="1"/>
  <c r="E38" i="1"/>
  <c r="E38" i="3"/>
  <c r="C66" i="4" l="1"/>
  <c r="D66" s="1"/>
  <c r="D67" s="1"/>
  <c r="C66" i="8"/>
  <c r="F66" s="1"/>
  <c r="F67" s="1"/>
  <c r="C66" i="5"/>
  <c r="E66" s="1"/>
  <c r="E67" s="1"/>
  <c r="E67" i="3"/>
  <c r="E38" i="5"/>
  <c r="B38" i="4"/>
  <c r="D38"/>
  <c r="C67" l="1"/>
  <c r="C67" i="5"/>
  <c r="C67" i="8"/>
  <c r="B63" i="6"/>
  <c r="E63" l="1"/>
  <c r="B65"/>
  <c r="B67" s="1"/>
  <c r="C63" s="1"/>
  <c r="C65" s="1"/>
  <c r="C67" s="1"/>
  <c r="D63" s="1"/>
  <c r="D65" s="1"/>
  <c r="D67" s="1"/>
  <c r="D63" i="5" l="1"/>
  <c r="E65" i="6"/>
  <c r="D63" i="8"/>
  <c r="D65" i="5" l="1"/>
  <c r="E67" i="6"/>
  <c r="D65" i="8"/>
  <c r="B63" i="7" l="1"/>
  <c r="D67" i="5"/>
  <c r="D67" i="8"/>
  <c r="B65" i="7" l="1"/>
  <c r="B67" s="1"/>
  <c r="C63" s="1"/>
  <c r="C65" s="1"/>
  <c r="C67" s="1"/>
  <c r="D63" s="1"/>
  <c r="D65" s="1"/>
  <c r="D67" s="1"/>
  <c r="E63"/>
  <c r="E65" l="1"/>
  <c r="E63" i="8"/>
  <c r="E65" l="1"/>
  <c r="E67" i="7"/>
  <c r="E67" i="8" s="1"/>
</calcChain>
</file>

<file path=xl/sharedStrings.xml><?xml version="1.0" encoding="utf-8"?>
<sst xmlns="http://schemas.openxmlformats.org/spreadsheetml/2006/main" count="580" uniqueCount="80">
  <si>
    <t xml:space="preserve">Programa: </t>
  </si>
  <si>
    <t>Institución:</t>
  </si>
  <si>
    <t>Unidad</t>
  </si>
  <si>
    <t>Enero</t>
  </si>
  <si>
    <t>Febrero</t>
  </si>
  <si>
    <t>Marzo</t>
  </si>
  <si>
    <t>I Trimestre</t>
  </si>
  <si>
    <t>Personas</t>
  </si>
  <si>
    <t xml:space="preserve">4. </t>
  </si>
  <si>
    <t xml:space="preserve">5. </t>
  </si>
  <si>
    <t>Cuadro 1</t>
  </si>
  <si>
    <t>Reporte de gastos efectivos financiados por el Fondo de Desarrollo Social y Asignaciones Familiares</t>
  </si>
  <si>
    <t>Rubro por objeto de gasto</t>
  </si>
  <si>
    <t xml:space="preserve">2. </t>
  </si>
  <si>
    <t xml:space="preserve">3. 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</si>
  <si>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</si>
  <si>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</si>
  <si>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</si>
  <si>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</si>
  <si>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</si>
  <si>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</si>
  <si>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</si>
  <si>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</si>
  <si>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</si>
  <si>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</si>
  <si>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Cuadro 4</t>
  </si>
  <si>
    <t>FODESAF</t>
  </si>
  <si>
    <t>Ministerio de Trabajo y Seguridad Social (MTSS)</t>
  </si>
  <si>
    <t>Programa Nacional de Empleo (PRONAE)</t>
  </si>
  <si>
    <t>Dirección Nacional de Empleo</t>
  </si>
  <si>
    <t>1. Obras comunales</t>
  </si>
  <si>
    <t>2. Capacitación</t>
  </si>
  <si>
    <t xml:space="preserve">3. Ideas productivas </t>
  </si>
  <si>
    <t>Subsidios</t>
  </si>
  <si>
    <t xml:space="preserve"> </t>
  </si>
  <si>
    <t>Abril</t>
  </si>
  <si>
    <t>Mayo</t>
  </si>
  <si>
    <t>II Trimestre</t>
  </si>
  <si>
    <t>Junio</t>
  </si>
  <si>
    <t>4. Auxilio para EMPLEATE</t>
  </si>
  <si>
    <t>4. Auxilio para Empleate</t>
  </si>
  <si>
    <t>4. Auxilio EMPLEATE</t>
  </si>
  <si>
    <t>Período:</t>
  </si>
  <si>
    <t>Primer  Trimestre 2012</t>
  </si>
  <si>
    <t>Unidad: Colones</t>
  </si>
  <si>
    <t>1.Transferencia a otras personas(auxilio a desempleados)</t>
  </si>
  <si>
    <t>Segundo Trimestre 2012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</si>
  <si>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Base de datos PRONAE</t>
    </r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</si>
  <si>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Base de datos PRONAE</t>
    </r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</si>
  <si>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</si>
  <si>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Primer Semestre 2012</t>
  </si>
  <si>
    <t>I Semestre</t>
  </si>
  <si>
    <t>Nota: Los beneficiarios de cada mes son las personas distintas que ingresan al programa, por esta razón se suman en el total del trimestre.</t>
  </si>
  <si>
    <t>Fuentes: Base de datos PRONAE (parte de gasto)</t>
  </si>
  <si>
    <t xml:space="preserve">                Área de Presupuesto, Desaf (parte de ingresos)</t>
  </si>
  <si>
    <t xml:space="preserve">Período: </t>
  </si>
  <si>
    <t>Julio</t>
  </si>
  <si>
    <t>Agosto</t>
  </si>
  <si>
    <t>Setiembre</t>
  </si>
  <si>
    <t>III Trimestre</t>
  </si>
  <si>
    <t>4. Auxilio para emergencia</t>
  </si>
  <si>
    <t>Fuente: Base de datos PRONAE</t>
  </si>
  <si>
    <t>1. Transferencia a personas(auxilio a desempleados)</t>
  </si>
  <si>
    <t>Tercer Trimestre 2012</t>
  </si>
  <si>
    <t>II trimestre</t>
  </si>
  <si>
    <t>Acumulado</t>
  </si>
  <si>
    <t>1. Transferencia a personas (auxilio a desempleados)</t>
  </si>
  <si>
    <t>Tercer Trimestre Acumulado 2012</t>
  </si>
  <si>
    <t>Octubre</t>
  </si>
  <si>
    <t>Noviembre</t>
  </si>
  <si>
    <t>Diciembre</t>
  </si>
  <si>
    <t>IV Trimestre</t>
  </si>
  <si>
    <t>Cuarto Trimestre 2012</t>
  </si>
  <si>
    <t>Anual</t>
  </si>
  <si>
    <t>I trimestre</t>
  </si>
  <si>
    <t>Notas:</t>
  </si>
  <si>
    <t>En revisión por parte de la Unidad Ejecutora</t>
  </si>
  <si>
    <t>Beneficio</t>
  </si>
  <si>
    <t>Fecha de actualización: 28/02/2013</t>
  </si>
  <si>
    <t>Fecha de actualización: 14/08/2013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</si>
</sst>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Fill="1" applyBorder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2" xfId="0" applyFont="1" applyFill="1" applyBorder="1"/>
    <xf numFmtId="0" fontId="0" fillId="0" borderId="0" xfId="0" applyFont="1" applyFill="1"/>
    <xf numFmtId="0" fontId="0" fillId="0" borderId="2" xfId="0" applyFont="1" applyBorder="1"/>
    <xf numFmtId="0" fontId="0" fillId="0" borderId="0" xfId="0" applyFont="1"/>
    <xf numFmtId="0" fontId="0" fillId="0" borderId="0" xfId="0" applyFont="1" applyFill="1" applyAlignment="1">
      <alignment horizontal="left"/>
    </xf>
    <xf numFmtId="164" fontId="0" fillId="0" borderId="0" xfId="1" applyNumberFormat="1" applyFont="1" applyFill="1" applyAlignment="1">
      <alignment horizontal="left"/>
    </xf>
    <xf numFmtId="164" fontId="0" fillId="0" borderId="0" xfId="1" applyNumberFormat="1" applyFont="1"/>
    <xf numFmtId="0" fontId="0" fillId="0" borderId="1" xfId="0" applyFont="1" applyFill="1" applyBorder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 applyFill="1" applyAlignment="1">
      <alignment horizontal="right"/>
    </xf>
    <xf numFmtId="164" fontId="0" fillId="0" borderId="2" xfId="1" applyNumberFormat="1" applyFont="1" applyFill="1" applyBorder="1"/>
    <xf numFmtId="164" fontId="0" fillId="0" borderId="2" xfId="0" applyNumberFormat="1" applyFont="1" applyFill="1" applyBorder="1"/>
    <xf numFmtId="164" fontId="0" fillId="0" borderId="0" xfId="0" applyNumberFormat="1" applyFont="1" applyFill="1"/>
    <xf numFmtId="164" fontId="0" fillId="0" borderId="2" xfId="1" applyNumberFormat="1" applyFont="1" applyBorder="1"/>
    <xf numFmtId="0" fontId="0" fillId="0" borderId="1" xfId="0" applyFont="1" applyBorder="1" applyAlignment="1">
      <alignment horizontal="center"/>
    </xf>
    <xf numFmtId="43" fontId="0" fillId="0" borderId="0" xfId="1" applyFont="1"/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/>
    <xf numFmtId="3" fontId="0" fillId="0" borderId="2" xfId="0" applyNumberFormat="1" applyFont="1" applyFill="1" applyBorder="1"/>
    <xf numFmtId="164" fontId="4" fillId="0" borderId="0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Fill="1" applyBorder="1" applyAlignment="1">
      <alignment horizontal="right" vertical="top"/>
    </xf>
    <xf numFmtId="164" fontId="0" fillId="0" borderId="0" xfId="1" applyNumberFormat="1" applyFont="1" applyFill="1" applyBorder="1"/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Fill="1"/>
    <xf numFmtId="164" fontId="2" fillId="0" borderId="0" xfId="1" applyNumberFormat="1" applyFont="1" applyFill="1" applyBorder="1" applyAlignment="1">
      <alignment vertical="top" wrapText="1"/>
    </xf>
    <xf numFmtId="164" fontId="2" fillId="0" borderId="0" xfId="1" applyNumberFormat="1" applyFont="1" applyFill="1" applyAlignment="1"/>
    <xf numFmtId="164" fontId="2" fillId="0" borderId="0" xfId="1" applyNumberFormat="1" applyFont="1" applyFill="1" applyAlignment="1">
      <alignment horizontal="left"/>
    </xf>
    <xf numFmtId="164" fontId="2" fillId="0" borderId="0" xfId="1" applyNumberFormat="1" applyFont="1" applyFill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" fontId="2" fillId="0" borderId="0" xfId="1" applyNumberFormat="1" applyFont="1" applyFill="1" applyAlignment="1">
      <alignment horizontal="left"/>
    </xf>
    <xf numFmtId="164" fontId="0" fillId="0" borderId="0" xfId="2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&#243;nica%20Delgado\Documents\Cath\Informes%20Trimestrales%202012%2022102012\Informes%20Trimestrales%202011%20WEB\MTSS_PRONA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Trimestre"/>
      <sheetName val="II Trimestre"/>
      <sheetName val="III Trimestre"/>
      <sheetName val="IV Trimestre "/>
      <sheetName val="I Semestre"/>
      <sheetName val="III T Acumulado"/>
      <sheetName val="Anual"/>
    </sheetNames>
    <sheetDataSet>
      <sheetData sheetId="0">
        <row r="22">
          <cell r="F22">
            <v>560</v>
          </cell>
        </row>
        <row r="23">
          <cell r="F23">
            <v>1157</v>
          </cell>
        </row>
      </sheetData>
      <sheetData sheetId="1">
        <row r="22">
          <cell r="F22">
            <v>1440</v>
          </cell>
        </row>
        <row r="23">
          <cell r="F23">
            <v>2691</v>
          </cell>
        </row>
      </sheetData>
      <sheetData sheetId="2">
        <row r="22">
          <cell r="F22">
            <v>2462</v>
          </cell>
        </row>
        <row r="23">
          <cell r="F23">
            <v>5817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workbookViewId="0">
      <selection sqref="A1:F1"/>
    </sheetView>
  </sheetViews>
  <sheetFormatPr baseColWidth="10" defaultColWidth="11.5703125" defaultRowHeight="15" customHeight="1"/>
  <cols>
    <col min="1" max="1" width="56.42578125" style="9" customWidth="1"/>
    <col min="2" max="4" width="15.140625" style="11" bestFit="1" customWidth="1"/>
    <col min="5" max="5" width="14.140625" style="11" bestFit="1" customWidth="1"/>
    <col min="6" max="16384" width="11.5703125" style="11"/>
  </cols>
  <sheetData>
    <row r="1" spans="1:6" ht="15" customHeight="1">
      <c r="A1" s="46" t="s">
        <v>26</v>
      </c>
      <c r="B1" s="46"/>
      <c r="C1" s="46"/>
      <c r="D1" s="46"/>
      <c r="E1" s="46"/>
      <c r="F1" s="46"/>
    </row>
    <row r="2" spans="1:6" ht="15" customHeight="1">
      <c r="A2" s="1" t="s">
        <v>0</v>
      </c>
      <c r="B2" s="2" t="s">
        <v>28</v>
      </c>
      <c r="C2" s="3"/>
      <c r="D2" s="24"/>
      <c r="E2" s="3"/>
      <c r="F2" s="3"/>
    </row>
    <row r="3" spans="1:6" ht="15" customHeight="1">
      <c r="A3" s="1" t="s">
        <v>1</v>
      </c>
      <c r="B3" s="4" t="s">
        <v>27</v>
      </c>
      <c r="C3" s="5"/>
      <c r="D3" s="5"/>
      <c r="E3" s="3"/>
      <c r="F3" s="3"/>
    </row>
    <row r="4" spans="1:6" ht="15" customHeight="1">
      <c r="A4" s="1" t="s">
        <v>15</v>
      </c>
      <c r="B4" s="3" t="s">
        <v>29</v>
      </c>
      <c r="C4" s="5"/>
      <c r="D4" s="5"/>
      <c r="E4" s="3"/>
      <c r="F4" s="3"/>
    </row>
    <row r="5" spans="1:6" ht="15" customHeight="1">
      <c r="A5" s="1" t="s">
        <v>42</v>
      </c>
      <c r="B5" s="6" t="s">
        <v>43</v>
      </c>
      <c r="C5" s="3"/>
      <c r="D5" s="3"/>
      <c r="E5" s="3"/>
      <c r="F5" s="3"/>
    </row>
    <row r="6" spans="1:6" ht="15" customHeight="1">
      <c r="A6" s="1"/>
      <c r="B6" s="6"/>
      <c r="C6" s="3"/>
      <c r="D6" s="3"/>
      <c r="E6" s="3"/>
      <c r="F6" s="3"/>
    </row>
    <row r="7" spans="1:6" ht="15" customHeight="1">
      <c r="A7" s="1"/>
      <c r="B7" s="6"/>
      <c r="C7" s="3"/>
      <c r="D7" s="3"/>
      <c r="E7" s="3"/>
      <c r="F7" s="3"/>
    </row>
    <row r="8" spans="1:6" ht="15" customHeight="1">
      <c r="A8" s="46" t="s">
        <v>10</v>
      </c>
      <c r="B8" s="46"/>
      <c r="C8" s="46"/>
      <c r="D8" s="46"/>
      <c r="E8" s="46"/>
      <c r="F8" s="46"/>
    </row>
    <row r="9" spans="1:6" ht="15" customHeight="1">
      <c r="A9" s="46" t="s">
        <v>16</v>
      </c>
      <c r="B9" s="46"/>
      <c r="C9" s="46"/>
      <c r="D9" s="46"/>
      <c r="E9" s="46"/>
      <c r="F9" s="46"/>
    </row>
    <row r="11" spans="1:6" ht="15" customHeight="1" thickBot="1">
      <c r="A11" s="15" t="s">
        <v>77</v>
      </c>
      <c r="B11" s="22" t="s">
        <v>2</v>
      </c>
      <c r="C11" s="22" t="s">
        <v>3</v>
      </c>
      <c r="D11" s="22" t="s">
        <v>4</v>
      </c>
      <c r="E11" s="22" t="s">
        <v>5</v>
      </c>
      <c r="F11" s="22" t="s">
        <v>6</v>
      </c>
    </row>
    <row r="12" spans="1:6" ht="15" customHeight="1">
      <c r="C12" s="23"/>
      <c r="D12" s="23"/>
      <c r="E12" s="23"/>
      <c r="F12" s="23"/>
    </row>
    <row r="13" spans="1:6" s="9" customFormat="1" ht="15" customHeight="1">
      <c r="A13" s="12" t="s">
        <v>30</v>
      </c>
      <c r="B13" s="12" t="s">
        <v>7</v>
      </c>
      <c r="C13" s="13">
        <v>0</v>
      </c>
      <c r="D13" s="13">
        <v>0</v>
      </c>
      <c r="E13" s="13">
        <v>360</v>
      </c>
      <c r="F13" s="13">
        <f>SUM(C13:E13)</f>
        <v>360</v>
      </c>
    </row>
    <row r="14" spans="1:6" s="9" customFormat="1" ht="15" customHeight="1">
      <c r="A14" s="12"/>
      <c r="B14" s="12" t="s">
        <v>33</v>
      </c>
      <c r="C14" s="13">
        <v>0</v>
      </c>
      <c r="D14" s="13">
        <v>0</v>
      </c>
      <c r="E14" s="13">
        <v>360</v>
      </c>
      <c r="F14" s="13">
        <f>SUM(C14:E14)</f>
        <v>360</v>
      </c>
    </row>
    <row r="15" spans="1:6" s="9" customFormat="1" ht="15" customHeight="1">
      <c r="A15" s="12" t="s">
        <v>31</v>
      </c>
      <c r="B15" s="12" t="s">
        <v>7</v>
      </c>
      <c r="C15" s="13"/>
      <c r="D15" s="13"/>
      <c r="E15" s="13">
        <v>117</v>
      </c>
      <c r="F15" s="13">
        <f t="shared" ref="F15:F20" si="0">+C15+D15+E15</f>
        <v>117</v>
      </c>
    </row>
    <row r="16" spans="1:6" s="9" customFormat="1" ht="15" customHeight="1">
      <c r="A16" s="12"/>
      <c r="B16" s="12" t="s">
        <v>33</v>
      </c>
      <c r="C16" s="13"/>
      <c r="D16" s="13"/>
      <c r="E16" s="13">
        <v>117</v>
      </c>
      <c r="F16" s="13">
        <f t="shared" si="0"/>
        <v>117</v>
      </c>
    </row>
    <row r="17" spans="1:6" s="9" customFormat="1" ht="15" customHeight="1">
      <c r="A17" s="12" t="s">
        <v>32</v>
      </c>
      <c r="B17" s="12" t="s">
        <v>7</v>
      </c>
      <c r="C17" s="13"/>
      <c r="D17" s="13"/>
      <c r="E17" s="13">
        <v>19</v>
      </c>
      <c r="F17" s="13">
        <f t="shared" si="0"/>
        <v>19</v>
      </c>
    </row>
    <row r="18" spans="1:6" s="9" customFormat="1" ht="15" customHeight="1">
      <c r="A18" s="12"/>
      <c r="B18" s="12" t="s">
        <v>33</v>
      </c>
      <c r="C18" s="13"/>
      <c r="D18" s="13"/>
      <c r="E18" s="13">
        <v>19</v>
      </c>
      <c r="F18" s="13">
        <f t="shared" si="0"/>
        <v>19</v>
      </c>
    </row>
    <row r="19" spans="1:6" s="9" customFormat="1" ht="15" customHeight="1">
      <c r="A19" s="12" t="s">
        <v>39</v>
      </c>
      <c r="B19" s="12" t="s">
        <v>7</v>
      </c>
      <c r="C19" s="13">
        <v>0</v>
      </c>
      <c r="D19" s="13">
        <v>0</v>
      </c>
      <c r="E19" s="13"/>
      <c r="F19" s="13">
        <f t="shared" si="0"/>
        <v>0</v>
      </c>
    </row>
    <row r="20" spans="1:6" s="9" customFormat="1" ht="15" customHeight="1">
      <c r="A20" s="12"/>
      <c r="B20" s="12" t="s">
        <v>33</v>
      </c>
      <c r="C20" s="13"/>
      <c r="D20" s="13"/>
      <c r="E20" s="13"/>
      <c r="F20" s="13">
        <f t="shared" si="0"/>
        <v>0</v>
      </c>
    </row>
    <row r="21" spans="1:6" ht="15" customHeight="1">
      <c r="C21" s="14"/>
      <c r="D21" s="14"/>
      <c r="E21" s="14"/>
      <c r="F21" s="14"/>
    </row>
    <row r="22" spans="1:6" ht="15" customHeight="1" thickBot="1">
      <c r="A22" s="8" t="s">
        <v>17</v>
      </c>
      <c r="B22" s="10" t="s">
        <v>7</v>
      </c>
      <c r="C22" s="21">
        <f>+C13+C15+C17+C19</f>
        <v>0</v>
      </c>
      <c r="D22" s="21">
        <f t="shared" ref="D22:F22" si="1">+D13+D15+D17+D19</f>
        <v>0</v>
      </c>
      <c r="E22" s="21">
        <f t="shared" si="1"/>
        <v>496</v>
      </c>
      <c r="F22" s="21">
        <f t="shared" si="1"/>
        <v>496</v>
      </c>
    </row>
    <row r="23" spans="1:6" ht="15" customHeight="1" thickTop="1" thickBot="1">
      <c r="A23" s="8" t="s">
        <v>17</v>
      </c>
      <c r="B23" s="8" t="s">
        <v>33</v>
      </c>
      <c r="C23" s="18">
        <f>+C14+C16+C18+C20</f>
        <v>0</v>
      </c>
      <c r="D23" s="18">
        <f t="shared" ref="D23:F23" si="2">+D14+D16+D18+D20</f>
        <v>0</v>
      </c>
      <c r="E23" s="18">
        <f t="shared" si="2"/>
        <v>496</v>
      </c>
      <c r="F23" s="18">
        <f t="shared" si="2"/>
        <v>496</v>
      </c>
    </row>
    <row r="24" spans="1:6" ht="15" customHeight="1" thickTop="1">
      <c r="A24" s="9" t="s">
        <v>47</v>
      </c>
      <c r="C24" s="14"/>
      <c r="D24" s="14"/>
      <c r="E24" s="14"/>
      <c r="F24" s="14"/>
    </row>
    <row r="25" spans="1:6" ht="15" customHeight="1">
      <c r="A25" s="9" t="s">
        <v>52</v>
      </c>
    </row>
    <row r="26" spans="1:6" ht="15" customHeight="1">
      <c r="F26" s="11" t="s">
        <v>34</v>
      </c>
    </row>
    <row r="27" spans="1:6" ht="15" customHeight="1">
      <c r="A27" s="47" t="s">
        <v>18</v>
      </c>
      <c r="B27" s="47"/>
      <c r="C27" s="47"/>
      <c r="D27" s="47"/>
      <c r="E27" s="47"/>
    </row>
    <row r="28" spans="1:6" ht="15" customHeight="1">
      <c r="A28" s="46" t="s">
        <v>11</v>
      </c>
      <c r="B28" s="46"/>
      <c r="C28" s="46"/>
      <c r="D28" s="46"/>
      <c r="E28" s="46"/>
    </row>
    <row r="29" spans="1:6" ht="15" customHeight="1">
      <c r="A29" s="46" t="s">
        <v>44</v>
      </c>
      <c r="B29" s="46"/>
      <c r="C29" s="46"/>
      <c r="D29" s="46"/>
      <c r="E29" s="46"/>
    </row>
    <row r="31" spans="1:6" ht="15" customHeight="1" thickBot="1">
      <c r="A31" s="15" t="s">
        <v>77</v>
      </c>
      <c r="B31" s="15" t="s">
        <v>3</v>
      </c>
      <c r="C31" s="15" t="s">
        <v>4</v>
      </c>
      <c r="D31" s="15" t="s">
        <v>5</v>
      </c>
      <c r="E31" s="15" t="s">
        <v>6</v>
      </c>
    </row>
    <row r="32" spans="1:6" ht="15" customHeight="1">
      <c r="B32" s="9"/>
      <c r="C32" s="9"/>
      <c r="D32" s="9"/>
      <c r="E32" s="9"/>
    </row>
    <row r="33" spans="1:5" ht="15" customHeight="1">
      <c r="A33" s="12" t="s">
        <v>30</v>
      </c>
      <c r="B33" s="16">
        <v>0</v>
      </c>
      <c r="C33" s="16">
        <v>0</v>
      </c>
      <c r="D33" s="17">
        <v>60817500</v>
      </c>
      <c r="E33" s="16">
        <f>SUM(B33:D33)</f>
        <v>60817500</v>
      </c>
    </row>
    <row r="34" spans="1:5" ht="15" customHeight="1">
      <c r="A34" s="12" t="s">
        <v>31</v>
      </c>
      <c r="B34" s="16">
        <v>0</v>
      </c>
      <c r="C34" s="16">
        <v>0</v>
      </c>
      <c r="D34" s="17">
        <v>19890000</v>
      </c>
      <c r="E34" s="16">
        <f>SUM(B34:D34)</f>
        <v>19890000</v>
      </c>
    </row>
    <row r="35" spans="1:5" ht="15" customHeight="1">
      <c r="A35" s="12" t="s">
        <v>32</v>
      </c>
      <c r="B35" s="16">
        <v>0</v>
      </c>
      <c r="C35" s="16"/>
      <c r="D35" s="16">
        <v>3230000</v>
      </c>
      <c r="E35" s="16">
        <f>SUM(B35:D35)</f>
        <v>3230000</v>
      </c>
    </row>
    <row r="36" spans="1:5" ht="15" customHeight="1">
      <c r="A36" s="12" t="s">
        <v>40</v>
      </c>
      <c r="B36" s="17"/>
      <c r="C36" s="17"/>
      <c r="D36" s="16"/>
      <c r="E36" s="16">
        <f>SUM(B36:D36)</f>
        <v>0</v>
      </c>
    </row>
    <row r="37" spans="1:5" ht="15" customHeight="1">
      <c r="B37" s="16"/>
      <c r="C37" s="16"/>
      <c r="D37" s="16"/>
      <c r="E37" s="16"/>
    </row>
    <row r="38" spans="1:5" ht="15" customHeight="1" thickBot="1">
      <c r="A38" s="8" t="s">
        <v>17</v>
      </c>
      <c r="B38" s="18">
        <f>SUM(B33:B37)</f>
        <v>0</v>
      </c>
      <c r="C38" s="18">
        <f>SUM(C33:C37)</f>
        <v>0</v>
      </c>
      <c r="D38" s="18">
        <f>SUM(D33:D37)</f>
        <v>83937500</v>
      </c>
      <c r="E38" s="18">
        <f>SUM(B38:D38)</f>
        <v>83937500</v>
      </c>
    </row>
    <row r="39" spans="1:5" ht="15" customHeight="1" thickTop="1">
      <c r="A39" s="9" t="s">
        <v>48</v>
      </c>
    </row>
    <row r="42" spans="1:5" ht="15" customHeight="1">
      <c r="A42" s="46" t="s">
        <v>19</v>
      </c>
      <c r="B42" s="46"/>
      <c r="C42" s="46"/>
      <c r="D42" s="46"/>
      <c r="E42" s="46"/>
    </row>
    <row r="43" spans="1:5" ht="15" customHeight="1">
      <c r="A43" s="46" t="s">
        <v>11</v>
      </c>
      <c r="B43" s="46"/>
      <c r="C43" s="46"/>
      <c r="D43" s="46"/>
      <c r="E43" s="46"/>
    </row>
    <row r="44" spans="1:5" ht="15" customHeight="1">
      <c r="A44" s="46" t="s">
        <v>44</v>
      </c>
      <c r="B44" s="46"/>
      <c r="C44" s="46"/>
      <c r="D44" s="46"/>
      <c r="E44" s="46"/>
    </row>
    <row r="46" spans="1:5" ht="15" customHeight="1" thickBot="1">
      <c r="A46" s="15" t="s">
        <v>12</v>
      </c>
      <c r="B46" s="15" t="s">
        <v>3</v>
      </c>
      <c r="C46" s="15" t="s">
        <v>4</v>
      </c>
      <c r="D46" s="15" t="s">
        <v>5</v>
      </c>
      <c r="E46" s="15" t="s">
        <v>6</v>
      </c>
    </row>
    <row r="47" spans="1:5" ht="15" customHeight="1">
      <c r="B47" s="9"/>
      <c r="C47" s="9"/>
      <c r="D47" s="9"/>
      <c r="E47" s="9"/>
    </row>
    <row r="48" spans="1:5" ht="15" customHeight="1">
      <c r="A48" s="9" t="s">
        <v>45</v>
      </c>
      <c r="B48" s="16">
        <v>0</v>
      </c>
      <c r="C48" s="16">
        <v>0</v>
      </c>
      <c r="D48" s="16">
        <v>83937500</v>
      </c>
      <c r="E48" s="16">
        <v>83937500</v>
      </c>
    </row>
    <row r="49" spans="1:5" ht="15" customHeight="1">
      <c r="A49" s="9" t="s">
        <v>13</v>
      </c>
      <c r="B49" s="9"/>
      <c r="C49" s="9"/>
      <c r="D49" s="9"/>
      <c r="E49" s="9"/>
    </row>
    <row r="50" spans="1:5" ht="15" customHeight="1">
      <c r="A50" s="9" t="s">
        <v>14</v>
      </c>
      <c r="B50" s="9"/>
      <c r="C50" s="9"/>
      <c r="D50" s="9"/>
      <c r="E50" s="9"/>
    </row>
    <row r="51" spans="1:5" ht="15" customHeight="1">
      <c r="A51" s="9" t="s">
        <v>8</v>
      </c>
      <c r="B51" s="9"/>
      <c r="C51" s="9"/>
      <c r="D51" s="9"/>
      <c r="E51" s="9"/>
    </row>
    <row r="52" spans="1:5" ht="15" customHeight="1">
      <c r="A52" s="9" t="s">
        <v>9</v>
      </c>
      <c r="B52" s="9"/>
      <c r="C52" s="9"/>
      <c r="D52" s="9"/>
      <c r="E52" s="9"/>
    </row>
    <row r="53" spans="1:5" ht="15" customHeight="1" thickBot="1">
      <c r="A53" s="8" t="s">
        <v>17</v>
      </c>
      <c r="B53" s="19"/>
      <c r="C53" s="19"/>
      <c r="D53" s="19"/>
      <c r="E53" s="19">
        <f>SUM(E48:E52)</f>
        <v>83937500</v>
      </c>
    </row>
    <row r="54" spans="1:5" ht="15" customHeight="1" thickTop="1">
      <c r="A54" s="9" t="s">
        <v>48</v>
      </c>
    </row>
    <row r="57" spans="1:5" ht="15" customHeight="1">
      <c r="A57" s="46" t="s">
        <v>25</v>
      </c>
      <c r="B57" s="46"/>
      <c r="C57" s="46"/>
      <c r="D57" s="46"/>
      <c r="E57" s="46"/>
    </row>
    <row r="58" spans="1:5" ht="15" customHeight="1">
      <c r="A58" s="46" t="s">
        <v>20</v>
      </c>
      <c r="B58" s="46"/>
      <c r="C58" s="46"/>
      <c r="D58" s="46"/>
      <c r="E58" s="46"/>
    </row>
    <row r="59" spans="1:5" ht="15" customHeight="1">
      <c r="A59" s="46" t="s">
        <v>44</v>
      </c>
      <c r="B59" s="46"/>
      <c r="C59" s="46"/>
      <c r="D59" s="46"/>
      <c r="E59" s="46"/>
    </row>
    <row r="61" spans="1:5" ht="15" customHeight="1" thickBot="1">
      <c r="A61" s="15" t="s">
        <v>12</v>
      </c>
      <c r="B61" s="15" t="s">
        <v>3</v>
      </c>
      <c r="C61" s="15" t="s">
        <v>4</v>
      </c>
      <c r="D61" s="15" t="s">
        <v>5</v>
      </c>
      <c r="E61" s="15" t="s">
        <v>6</v>
      </c>
    </row>
    <row r="62" spans="1:5" ht="15" customHeight="1">
      <c r="B62" s="9"/>
      <c r="C62" s="9"/>
      <c r="D62" s="9"/>
      <c r="E62" s="9"/>
    </row>
    <row r="63" spans="1:5" ht="15" customHeight="1">
      <c r="A63" s="9" t="s">
        <v>49</v>
      </c>
      <c r="B63" s="9">
        <v>0</v>
      </c>
      <c r="C63" s="20">
        <f>B67</f>
        <v>0</v>
      </c>
      <c r="D63" s="20"/>
      <c r="E63" s="9">
        <f>B63</f>
        <v>0</v>
      </c>
    </row>
    <row r="64" spans="1:5" ht="15" customHeight="1">
      <c r="A64" s="9" t="s">
        <v>21</v>
      </c>
      <c r="B64" s="9">
        <v>0</v>
      </c>
      <c r="C64" s="9">
        <v>0</v>
      </c>
      <c r="D64" s="9">
        <v>0</v>
      </c>
      <c r="E64" s="9">
        <f>SUM(B64:D64)</f>
        <v>0</v>
      </c>
    </row>
    <row r="65" spans="1:5" ht="15" customHeight="1">
      <c r="A65" s="9" t="s">
        <v>22</v>
      </c>
      <c r="B65" s="9">
        <f>SUM(B63:B64)</f>
        <v>0</v>
      </c>
      <c r="C65" s="9">
        <f t="shared" ref="C65:D65" si="3">SUM(C63:C64)</f>
        <v>0</v>
      </c>
      <c r="D65" s="9">
        <f t="shared" si="3"/>
        <v>0</v>
      </c>
      <c r="E65" s="9">
        <f>SUM(E63:E64)</f>
        <v>0</v>
      </c>
    </row>
    <row r="66" spans="1:5" ht="15" customHeight="1">
      <c r="A66" s="9" t="s">
        <v>23</v>
      </c>
      <c r="B66" s="20">
        <f>B38</f>
        <v>0</v>
      </c>
      <c r="C66" s="20">
        <f t="shared" ref="C66:D66" si="4">C38</f>
        <v>0</v>
      </c>
      <c r="D66" s="20">
        <f t="shared" si="4"/>
        <v>83937500</v>
      </c>
      <c r="E66" s="20">
        <f>SUM(B66:D66)</f>
        <v>83937500</v>
      </c>
    </row>
    <row r="67" spans="1:5" ht="15" customHeight="1">
      <c r="A67" s="9" t="s">
        <v>24</v>
      </c>
      <c r="B67" s="20">
        <f>+B65-B66</f>
        <v>0</v>
      </c>
      <c r="C67" s="20">
        <f t="shared" ref="C67:E67" si="5">+C65-C66</f>
        <v>0</v>
      </c>
      <c r="D67" s="20">
        <f t="shared" si="5"/>
        <v>-83937500</v>
      </c>
      <c r="E67" s="20">
        <f t="shared" si="5"/>
        <v>-83937500</v>
      </c>
    </row>
    <row r="68" spans="1:5" ht="15" customHeight="1" thickBot="1">
      <c r="A68" s="8"/>
      <c r="B68" s="8"/>
      <c r="C68" s="8"/>
      <c r="D68" s="8"/>
      <c r="E68" s="8"/>
    </row>
    <row r="69" spans="1:5" ht="15" customHeight="1" thickTop="1">
      <c r="A69" s="9" t="s">
        <v>53</v>
      </c>
      <c r="B69" s="9"/>
      <c r="C69" s="9"/>
      <c r="D69" s="9"/>
      <c r="E69" s="9"/>
    </row>
    <row r="70" spans="1:5" ht="15" customHeight="1">
      <c r="A70" s="9" t="s">
        <v>54</v>
      </c>
      <c r="B70" s="9"/>
      <c r="C70" s="9"/>
      <c r="D70" s="9"/>
      <c r="E70" s="9"/>
    </row>
    <row r="76" spans="1:5" ht="15" customHeight="1">
      <c r="A76" s="45" t="s">
        <v>75</v>
      </c>
    </row>
    <row r="77" spans="1:5" ht="15" customHeight="1">
      <c r="A77" s="45" t="s">
        <v>78</v>
      </c>
    </row>
    <row r="78" spans="1:5" ht="15" customHeight="1">
      <c r="A78" s="45" t="s">
        <v>76</v>
      </c>
    </row>
  </sheetData>
  <mergeCells count="12">
    <mergeCell ref="A59:E59"/>
    <mergeCell ref="A1:F1"/>
    <mergeCell ref="A8:F8"/>
    <mergeCell ref="A9:F9"/>
    <mergeCell ref="A27:E27"/>
    <mergeCell ref="A28:E28"/>
    <mergeCell ref="A29:E29"/>
    <mergeCell ref="A42:E42"/>
    <mergeCell ref="A43:E43"/>
    <mergeCell ref="A44:E44"/>
    <mergeCell ref="A57:E57"/>
    <mergeCell ref="A58:E58"/>
  </mergeCells>
  <printOptions horizontalCentered="1" verticalCentered="1"/>
  <pageMargins left="0.70866141732283472" right="1.18" top="0.3" bottom="0.2" header="0.31496062992125984" footer="0.31496062992125984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topLeftCell="A59" workbookViewId="0">
      <selection activeCell="A78" sqref="A78"/>
    </sheetView>
  </sheetViews>
  <sheetFormatPr baseColWidth="10" defaultColWidth="11.42578125" defaultRowHeight="15"/>
  <cols>
    <col min="1" max="1" width="57.7109375" style="11" customWidth="1"/>
    <col min="2" max="2" width="14.42578125" style="11" customWidth="1"/>
    <col min="3" max="3" width="14.7109375" style="11" customWidth="1"/>
    <col min="4" max="4" width="13.85546875" style="11" customWidth="1"/>
    <col min="5" max="5" width="14" style="11" customWidth="1"/>
    <col min="6" max="6" width="11.5703125" style="11" bestFit="1" customWidth="1"/>
    <col min="7" max="9" width="15.140625" style="11" bestFit="1" customWidth="1"/>
    <col min="10" max="16384" width="11.42578125" style="11"/>
  </cols>
  <sheetData>
    <row r="1" spans="1:6">
      <c r="A1" s="46" t="s">
        <v>26</v>
      </c>
      <c r="B1" s="46"/>
      <c r="C1" s="46"/>
      <c r="D1" s="46"/>
      <c r="E1" s="46"/>
      <c r="F1" s="46"/>
    </row>
    <row r="2" spans="1:6">
      <c r="A2" s="1" t="s">
        <v>0</v>
      </c>
      <c r="B2" s="2" t="s">
        <v>28</v>
      </c>
      <c r="C2" s="3"/>
      <c r="D2" s="24"/>
      <c r="E2" s="3"/>
      <c r="F2" s="3"/>
    </row>
    <row r="3" spans="1:6">
      <c r="A3" s="1" t="s">
        <v>1</v>
      </c>
      <c r="B3" s="4" t="s">
        <v>27</v>
      </c>
      <c r="C3" s="5"/>
      <c r="D3" s="5"/>
      <c r="E3" s="3"/>
      <c r="F3" s="3"/>
    </row>
    <row r="4" spans="1:6">
      <c r="A4" s="1" t="s">
        <v>15</v>
      </c>
      <c r="B4" s="3" t="s">
        <v>29</v>
      </c>
      <c r="C4" s="5"/>
      <c r="D4" s="5"/>
      <c r="E4" s="3"/>
      <c r="F4" s="3"/>
    </row>
    <row r="5" spans="1:6">
      <c r="A5" s="1" t="s">
        <v>42</v>
      </c>
      <c r="B5" s="6" t="s">
        <v>46</v>
      </c>
      <c r="C5" s="3"/>
      <c r="D5" s="3"/>
      <c r="E5" s="3"/>
      <c r="F5" s="3"/>
    </row>
    <row r="6" spans="1:6">
      <c r="A6" s="1"/>
      <c r="B6" s="6"/>
      <c r="C6" s="3"/>
      <c r="D6" s="3"/>
      <c r="E6" s="3"/>
      <c r="F6" s="3"/>
    </row>
    <row r="7" spans="1:6">
      <c r="A7" s="1"/>
      <c r="B7" s="6"/>
      <c r="C7" s="3"/>
      <c r="D7" s="3"/>
      <c r="E7" s="3"/>
      <c r="F7" s="3"/>
    </row>
    <row r="8" spans="1:6">
      <c r="A8" s="46" t="s">
        <v>10</v>
      </c>
      <c r="B8" s="46"/>
      <c r="C8" s="46"/>
      <c r="D8" s="46"/>
      <c r="E8" s="46"/>
      <c r="F8" s="46"/>
    </row>
    <row r="9" spans="1:6">
      <c r="A9" s="46" t="s">
        <v>16</v>
      </c>
      <c r="B9" s="46"/>
      <c r="C9" s="46"/>
      <c r="D9" s="46"/>
      <c r="E9" s="46"/>
      <c r="F9" s="46"/>
    </row>
    <row r="10" spans="1:6">
      <c r="A10" s="7"/>
      <c r="B10" s="7"/>
      <c r="C10" s="7"/>
      <c r="D10" s="7"/>
      <c r="E10" s="7"/>
      <c r="F10" s="7"/>
    </row>
    <row r="11" spans="1:6" ht="15.75" thickBot="1">
      <c r="A11" s="15" t="s">
        <v>77</v>
      </c>
      <c r="B11" s="22" t="s">
        <v>2</v>
      </c>
      <c r="C11" s="22" t="s">
        <v>35</v>
      </c>
      <c r="D11" s="22" t="s">
        <v>36</v>
      </c>
      <c r="E11" s="22" t="s">
        <v>38</v>
      </c>
      <c r="F11" s="22" t="s">
        <v>37</v>
      </c>
    </row>
    <row r="12" spans="1:6">
      <c r="A12" s="9"/>
    </row>
    <row r="13" spans="1:6" s="9" customFormat="1">
      <c r="A13" s="12" t="s">
        <v>30</v>
      </c>
      <c r="B13" s="12" t="s">
        <v>7</v>
      </c>
      <c r="C13" s="25">
        <v>522</v>
      </c>
      <c r="D13" s="25">
        <v>531</v>
      </c>
      <c r="E13" s="25">
        <v>488</v>
      </c>
      <c r="F13" s="25">
        <f>+C13+D13+E13</f>
        <v>1541</v>
      </c>
    </row>
    <row r="14" spans="1:6" s="9" customFormat="1">
      <c r="A14" s="12"/>
      <c r="B14" s="12" t="s">
        <v>33</v>
      </c>
      <c r="C14" s="25">
        <v>874</v>
      </c>
      <c r="D14" s="25">
        <v>1422</v>
      </c>
      <c r="E14" s="25">
        <v>1630</v>
      </c>
      <c r="F14" s="25">
        <f t="shared" ref="F14:F20" si="0">+C14+D14+E14</f>
        <v>3926</v>
      </c>
    </row>
    <row r="15" spans="1:6" s="9" customFormat="1">
      <c r="A15" s="12" t="s">
        <v>31</v>
      </c>
      <c r="B15" s="12" t="s">
        <v>7</v>
      </c>
      <c r="C15" s="25">
        <v>31</v>
      </c>
      <c r="D15" s="25">
        <v>14</v>
      </c>
      <c r="E15" s="25">
        <v>60</v>
      </c>
      <c r="F15" s="25">
        <f t="shared" si="0"/>
        <v>105</v>
      </c>
    </row>
    <row r="16" spans="1:6" s="9" customFormat="1">
      <c r="A16" s="12"/>
      <c r="B16" s="12" t="s">
        <v>33</v>
      </c>
      <c r="C16" s="25">
        <v>144</v>
      </c>
      <c r="D16" s="25">
        <v>152</v>
      </c>
      <c r="E16" s="25">
        <v>194</v>
      </c>
      <c r="F16" s="25">
        <f t="shared" si="0"/>
        <v>490</v>
      </c>
    </row>
    <row r="17" spans="1:6" s="9" customFormat="1">
      <c r="A17" s="12" t="s">
        <v>32</v>
      </c>
      <c r="B17" s="12" t="s">
        <v>7</v>
      </c>
      <c r="C17" s="25">
        <v>33</v>
      </c>
      <c r="D17" s="25">
        <v>44</v>
      </c>
      <c r="E17" s="25">
        <v>43</v>
      </c>
      <c r="F17" s="25">
        <f t="shared" si="0"/>
        <v>120</v>
      </c>
    </row>
    <row r="18" spans="1:6" s="9" customFormat="1">
      <c r="A18" s="12"/>
      <c r="B18" s="12" t="s">
        <v>33</v>
      </c>
      <c r="C18" s="25">
        <v>52</v>
      </c>
      <c r="D18" s="25">
        <v>88</v>
      </c>
      <c r="E18" s="25">
        <v>122</v>
      </c>
      <c r="F18" s="25">
        <f t="shared" si="0"/>
        <v>262</v>
      </c>
    </row>
    <row r="19" spans="1:6" s="9" customFormat="1">
      <c r="A19" s="12" t="s">
        <v>41</v>
      </c>
      <c r="B19" s="12" t="s">
        <v>7</v>
      </c>
      <c r="C19" s="25"/>
      <c r="D19" s="25">
        <v>234</v>
      </c>
      <c r="E19" s="25">
        <v>58</v>
      </c>
      <c r="F19" s="25">
        <f t="shared" si="0"/>
        <v>292</v>
      </c>
    </row>
    <row r="20" spans="1:6" s="9" customFormat="1">
      <c r="A20" s="12"/>
      <c r="B20" s="12" t="s">
        <v>33</v>
      </c>
      <c r="C20" s="25">
        <v>0</v>
      </c>
      <c r="D20" s="25">
        <v>235</v>
      </c>
      <c r="E20" s="25">
        <v>298</v>
      </c>
      <c r="F20" s="25">
        <f t="shared" si="0"/>
        <v>533</v>
      </c>
    </row>
    <row r="21" spans="1:6" s="9" customFormat="1"/>
    <row r="22" spans="1:6" ht="15.75" thickBot="1">
      <c r="A22" s="8" t="s">
        <v>17</v>
      </c>
      <c r="B22" s="10" t="s">
        <v>7</v>
      </c>
      <c r="C22" s="10">
        <f>+C13+C15+C17+C19</f>
        <v>586</v>
      </c>
      <c r="D22" s="10">
        <f t="shared" ref="D22:F22" si="1">+D13+D15+D17+D19</f>
        <v>823</v>
      </c>
      <c r="E22" s="10">
        <f t="shared" si="1"/>
        <v>649</v>
      </c>
      <c r="F22" s="10">
        <f t="shared" si="1"/>
        <v>2058</v>
      </c>
    </row>
    <row r="23" spans="1:6" ht="16.5" thickTop="1" thickBot="1">
      <c r="A23" s="8" t="s">
        <v>17</v>
      </c>
      <c r="B23" s="8" t="s">
        <v>33</v>
      </c>
      <c r="C23" s="8">
        <f>+C14+C16+C18+C20</f>
        <v>1070</v>
      </c>
      <c r="D23" s="8">
        <f t="shared" ref="D23:F23" si="2">+D14+D16+D18+D20</f>
        <v>1897</v>
      </c>
      <c r="E23" s="8">
        <f t="shared" si="2"/>
        <v>2244</v>
      </c>
      <c r="F23" s="8">
        <f t="shared" si="2"/>
        <v>5211</v>
      </c>
    </row>
    <row r="24" spans="1:6" ht="15.75" thickTop="1">
      <c r="A24" s="9" t="s">
        <v>48</v>
      </c>
    </row>
    <row r="25" spans="1:6">
      <c r="A25" s="9" t="s">
        <v>52</v>
      </c>
      <c r="F25" s="11" t="s">
        <v>34</v>
      </c>
    </row>
    <row r="26" spans="1:6">
      <c r="A26" s="9"/>
    </row>
    <row r="27" spans="1:6">
      <c r="A27" s="47" t="s">
        <v>18</v>
      </c>
      <c r="B27" s="47"/>
      <c r="C27" s="47"/>
      <c r="D27" s="47"/>
      <c r="E27" s="47"/>
    </row>
    <row r="28" spans="1:6">
      <c r="A28" s="46" t="s">
        <v>11</v>
      </c>
      <c r="B28" s="46"/>
      <c r="C28" s="46"/>
      <c r="D28" s="46"/>
      <c r="E28" s="46"/>
    </row>
    <row r="29" spans="1:6">
      <c r="A29" s="46" t="s">
        <v>44</v>
      </c>
      <c r="B29" s="46"/>
      <c r="C29" s="46"/>
      <c r="D29" s="46"/>
      <c r="E29" s="46"/>
    </row>
    <row r="30" spans="1:6">
      <c r="A30" s="9"/>
    </row>
    <row r="31" spans="1:6" ht="15.75" thickBot="1">
      <c r="A31" s="15" t="s">
        <v>77</v>
      </c>
      <c r="B31" s="15" t="s">
        <v>35</v>
      </c>
      <c r="C31" s="15" t="s">
        <v>36</v>
      </c>
      <c r="D31" s="15" t="s">
        <v>38</v>
      </c>
      <c r="E31" s="15" t="s">
        <v>37</v>
      </c>
    </row>
    <row r="32" spans="1:6">
      <c r="A32" s="9"/>
      <c r="B32" s="9"/>
      <c r="C32" s="9"/>
      <c r="D32" s="9"/>
      <c r="E32" s="9"/>
    </row>
    <row r="33" spans="1:9">
      <c r="A33" s="12" t="s">
        <v>30</v>
      </c>
      <c r="B33" s="16">
        <v>148197500</v>
      </c>
      <c r="C33" s="16">
        <v>241740000</v>
      </c>
      <c r="D33" s="17">
        <v>277340000</v>
      </c>
      <c r="E33" s="16">
        <f>+B33+C33+D33</f>
        <v>667277500</v>
      </c>
      <c r="G33" s="14"/>
      <c r="H33" s="14"/>
      <c r="I33" s="14"/>
    </row>
    <row r="34" spans="1:9">
      <c r="A34" s="12" t="s">
        <v>31</v>
      </c>
      <c r="B34" s="16">
        <v>23927500</v>
      </c>
      <c r="C34" s="16">
        <v>25457500</v>
      </c>
      <c r="D34" s="17">
        <v>34397500</v>
      </c>
      <c r="E34" s="16">
        <f t="shared" ref="E34:E36" si="3">+B34+C34+D34</f>
        <v>83782500</v>
      </c>
      <c r="G34" s="14"/>
      <c r="H34" s="14"/>
      <c r="I34" s="14"/>
    </row>
    <row r="35" spans="1:9">
      <c r="A35" s="12" t="s">
        <v>32</v>
      </c>
      <c r="B35" s="16">
        <v>8415000</v>
      </c>
      <c r="C35" s="16">
        <v>14960000</v>
      </c>
      <c r="D35" s="16">
        <v>20740000</v>
      </c>
      <c r="E35" s="16">
        <f t="shared" si="3"/>
        <v>44115000</v>
      </c>
      <c r="G35" s="14"/>
      <c r="H35" s="14"/>
      <c r="I35" s="14"/>
    </row>
    <row r="36" spans="1:9">
      <c r="A36" s="12" t="s">
        <v>41</v>
      </c>
      <c r="B36" s="17"/>
      <c r="C36" s="17">
        <v>47000000</v>
      </c>
      <c r="D36" s="16">
        <v>58400000</v>
      </c>
      <c r="E36" s="16">
        <f t="shared" si="3"/>
        <v>105400000</v>
      </c>
      <c r="G36" s="14"/>
      <c r="H36" s="14"/>
      <c r="I36" s="14"/>
    </row>
    <row r="37" spans="1:9">
      <c r="A37" s="9"/>
      <c r="B37" s="16"/>
      <c r="C37" s="16"/>
      <c r="D37" s="16"/>
      <c r="E37" s="16"/>
    </row>
    <row r="38" spans="1:9" ht="15.75" thickBot="1">
      <c r="A38" s="8" t="s">
        <v>17</v>
      </c>
      <c r="B38" s="18">
        <f>SUM(B33:B37)</f>
        <v>180540000</v>
      </c>
      <c r="C38" s="18">
        <f>SUM(C33:C37)</f>
        <v>329157500</v>
      </c>
      <c r="D38" s="18">
        <f>SUM(D33:D37)</f>
        <v>390877500</v>
      </c>
      <c r="E38" s="18">
        <f>SUM(B38:D38)</f>
        <v>900575000</v>
      </c>
    </row>
    <row r="39" spans="1:9" ht="15.75" thickTop="1">
      <c r="A39" s="9" t="s">
        <v>48</v>
      </c>
    </row>
    <row r="40" spans="1:9">
      <c r="A40" s="9"/>
    </row>
    <row r="41" spans="1:9">
      <c r="A41" s="9"/>
    </row>
    <row r="42" spans="1:9">
      <c r="A42" s="46" t="s">
        <v>19</v>
      </c>
      <c r="B42" s="46"/>
      <c r="C42" s="46"/>
      <c r="D42" s="46"/>
      <c r="E42" s="46"/>
    </row>
    <row r="43" spans="1:9">
      <c r="A43" s="46" t="s">
        <v>11</v>
      </c>
      <c r="B43" s="46"/>
      <c r="C43" s="46"/>
      <c r="D43" s="46"/>
      <c r="E43" s="46"/>
    </row>
    <row r="44" spans="1:9">
      <c r="A44" s="46" t="s">
        <v>44</v>
      </c>
      <c r="B44" s="46"/>
      <c r="C44" s="46"/>
      <c r="D44" s="46"/>
      <c r="E44" s="46"/>
    </row>
    <row r="45" spans="1:9">
      <c r="A45" s="9"/>
    </row>
    <row r="46" spans="1:9" ht="15.75" thickBot="1">
      <c r="A46" s="15" t="s">
        <v>12</v>
      </c>
      <c r="B46" s="15" t="s">
        <v>35</v>
      </c>
      <c r="C46" s="15" t="s">
        <v>36</v>
      </c>
      <c r="D46" s="15" t="s">
        <v>38</v>
      </c>
      <c r="E46" s="15" t="s">
        <v>37</v>
      </c>
    </row>
    <row r="47" spans="1:9">
      <c r="A47" s="9"/>
      <c r="B47" s="9"/>
      <c r="C47" s="9"/>
      <c r="D47" s="9"/>
      <c r="E47" s="9"/>
    </row>
    <row r="48" spans="1:9">
      <c r="A48" s="9" t="s">
        <v>45</v>
      </c>
      <c r="B48" s="16">
        <v>180540000</v>
      </c>
      <c r="C48" s="16">
        <v>329157500</v>
      </c>
      <c r="D48" s="16">
        <v>390877500</v>
      </c>
      <c r="E48" s="16">
        <f>SUM(B48:D48)</f>
        <v>900575000</v>
      </c>
    </row>
    <row r="49" spans="1:5">
      <c r="A49" s="9" t="s">
        <v>13</v>
      </c>
      <c r="B49" s="9"/>
      <c r="C49" s="9"/>
      <c r="D49" s="9"/>
      <c r="E49" s="9"/>
    </row>
    <row r="50" spans="1:5">
      <c r="A50" s="9" t="s">
        <v>14</v>
      </c>
      <c r="B50" s="9"/>
      <c r="C50" s="9"/>
      <c r="D50" s="9"/>
      <c r="E50" s="9"/>
    </row>
    <row r="51" spans="1:5">
      <c r="A51" s="9" t="s">
        <v>8</v>
      </c>
      <c r="B51" s="9"/>
      <c r="C51" s="9"/>
      <c r="D51" s="9"/>
      <c r="E51" s="9"/>
    </row>
    <row r="52" spans="1:5">
      <c r="A52" s="9" t="s">
        <v>9</v>
      </c>
      <c r="B52" s="9"/>
      <c r="C52" s="9"/>
      <c r="D52" s="9"/>
      <c r="E52" s="9"/>
    </row>
    <row r="53" spans="1:5" ht="15.75" thickBot="1">
      <c r="A53" s="8" t="s">
        <v>17</v>
      </c>
      <c r="B53" s="19"/>
      <c r="C53" s="19"/>
      <c r="D53" s="19"/>
      <c r="E53" s="19"/>
    </row>
    <row r="54" spans="1:5" ht="15.75" thickTop="1">
      <c r="A54" s="9" t="s">
        <v>48</v>
      </c>
    </row>
    <row r="55" spans="1:5">
      <c r="A55" s="9"/>
    </row>
    <row r="56" spans="1:5">
      <c r="A56" s="9"/>
    </row>
    <row r="57" spans="1:5">
      <c r="A57" s="46" t="s">
        <v>25</v>
      </c>
      <c r="B57" s="46"/>
      <c r="C57" s="46"/>
      <c r="D57" s="46"/>
      <c r="E57" s="46"/>
    </row>
    <row r="58" spans="1:5">
      <c r="A58" s="46" t="s">
        <v>20</v>
      </c>
      <c r="B58" s="46"/>
      <c r="C58" s="46"/>
      <c r="D58" s="46"/>
      <c r="E58" s="46"/>
    </row>
    <row r="59" spans="1:5">
      <c r="A59" s="46" t="s">
        <v>44</v>
      </c>
      <c r="B59" s="46"/>
      <c r="C59" s="46"/>
      <c r="D59" s="46"/>
      <c r="E59" s="46"/>
    </row>
    <row r="60" spans="1:5">
      <c r="A60" s="9"/>
    </row>
    <row r="61" spans="1:5" ht="15.75" thickBot="1">
      <c r="A61" s="15" t="s">
        <v>12</v>
      </c>
      <c r="B61" s="22" t="s">
        <v>35</v>
      </c>
      <c r="C61" s="22" t="s">
        <v>36</v>
      </c>
      <c r="D61" s="22" t="s">
        <v>38</v>
      </c>
      <c r="E61" s="22" t="s">
        <v>37</v>
      </c>
    </row>
    <row r="62" spans="1:5">
      <c r="A62" s="9"/>
    </row>
    <row r="63" spans="1:5">
      <c r="A63" s="11" t="s">
        <v>49</v>
      </c>
      <c r="B63" s="14">
        <f>'1T'!E67</f>
        <v>-83937500</v>
      </c>
      <c r="C63" s="14">
        <f>B67</f>
        <v>-264477500</v>
      </c>
      <c r="D63" s="14">
        <f>C67</f>
        <v>-593635000</v>
      </c>
      <c r="E63" s="14">
        <f>B63</f>
        <v>-83937500</v>
      </c>
    </row>
    <row r="64" spans="1:5">
      <c r="A64" s="11" t="s">
        <v>21</v>
      </c>
      <c r="B64" s="14">
        <v>0</v>
      </c>
      <c r="C64" s="14">
        <v>0</v>
      </c>
      <c r="D64" s="14">
        <v>83937500</v>
      </c>
      <c r="E64" s="14">
        <f>SUM(B64:D64)</f>
        <v>83937500</v>
      </c>
    </row>
    <row r="65" spans="1:5">
      <c r="A65" s="11" t="s">
        <v>22</v>
      </c>
      <c r="B65" s="14">
        <f>SUM(B63:B64)</f>
        <v>-83937500</v>
      </c>
      <c r="C65" s="14">
        <f t="shared" ref="C65:E65" si="4">SUM(C63:C64)</f>
        <v>-264477500</v>
      </c>
      <c r="D65" s="14">
        <f t="shared" si="4"/>
        <v>-509697500</v>
      </c>
      <c r="E65" s="14">
        <f t="shared" si="4"/>
        <v>0</v>
      </c>
    </row>
    <row r="66" spans="1:5">
      <c r="A66" s="11" t="s">
        <v>23</v>
      </c>
      <c r="B66" s="14">
        <f>B38</f>
        <v>180540000</v>
      </c>
      <c r="C66" s="14">
        <f t="shared" ref="C66:D66" si="5">C38</f>
        <v>329157500</v>
      </c>
      <c r="D66" s="14">
        <f t="shared" si="5"/>
        <v>390877500</v>
      </c>
      <c r="E66" s="14">
        <f>SUM(B66:D66)</f>
        <v>900575000</v>
      </c>
    </row>
    <row r="67" spans="1:5">
      <c r="A67" s="11" t="s">
        <v>24</v>
      </c>
      <c r="B67" s="14">
        <f>+B65-B66</f>
        <v>-264477500</v>
      </c>
      <c r="C67" s="14">
        <f t="shared" ref="C67:E67" si="6">+C65-C66</f>
        <v>-593635000</v>
      </c>
      <c r="D67" s="14">
        <f t="shared" si="6"/>
        <v>-900575000</v>
      </c>
      <c r="E67" s="14">
        <f t="shared" si="6"/>
        <v>-900575000</v>
      </c>
    </row>
    <row r="68" spans="1:5" ht="15.75" thickBot="1">
      <c r="A68" s="10"/>
      <c r="B68" s="10"/>
      <c r="C68" s="10"/>
      <c r="D68" s="10"/>
      <c r="E68" s="10"/>
    </row>
    <row r="69" spans="1:5" ht="15.75" thickTop="1">
      <c r="A69" s="9" t="s">
        <v>53</v>
      </c>
    </row>
    <row r="70" spans="1:5">
      <c r="A70" s="9" t="s">
        <v>54</v>
      </c>
    </row>
    <row r="76" spans="1:5">
      <c r="A76" s="45" t="s">
        <v>75</v>
      </c>
    </row>
    <row r="77" spans="1:5">
      <c r="A77" s="45" t="s">
        <v>79</v>
      </c>
    </row>
    <row r="78" spans="1:5">
      <c r="A78" s="45" t="s">
        <v>76</v>
      </c>
    </row>
  </sheetData>
  <mergeCells count="12">
    <mergeCell ref="A59:E59"/>
    <mergeCell ref="A1:F1"/>
    <mergeCell ref="A8:F8"/>
    <mergeCell ref="A9:F9"/>
    <mergeCell ref="A27:E27"/>
    <mergeCell ref="A28:E28"/>
    <mergeCell ref="A29:E29"/>
    <mergeCell ref="A42:E42"/>
    <mergeCell ref="A43:E43"/>
    <mergeCell ref="A44:E44"/>
    <mergeCell ref="A57:E57"/>
    <mergeCell ref="A58:E58"/>
  </mergeCells>
  <pageMargins left="0.70866141732283472" right="0.70866141732283472" top="0.74803149606299213" bottom="0.74803149606299213" header="0.31496062992125984" footer="0.31496062992125984"/>
  <pageSetup scale="80" orientation="portrait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topLeftCell="A37" workbookViewId="0">
      <selection activeCell="H13" sqref="H13:J20"/>
    </sheetView>
  </sheetViews>
  <sheetFormatPr baseColWidth="10" defaultColWidth="11.5703125" defaultRowHeight="15"/>
  <cols>
    <col min="1" max="1" width="56.42578125" style="9" customWidth="1"/>
    <col min="2" max="2" width="15.85546875" style="9" bestFit="1" customWidth="1"/>
    <col min="3" max="3" width="15.42578125" style="9" bestFit="1" customWidth="1"/>
    <col min="4" max="5" width="15.85546875" style="9" bestFit="1" customWidth="1"/>
    <col min="6" max="16384" width="11.5703125" style="9"/>
  </cols>
  <sheetData>
    <row r="1" spans="1:6" ht="15" customHeight="1">
      <c r="A1" s="46" t="s">
        <v>26</v>
      </c>
      <c r="B1" s="46"/>
      <c r="C1" s="46"/>
      <c r="D1" s="46"/>
      <c r="E1" s="46"/>
      <c r="F1" s="46"/>
    </row>
    <row r="2" spans="1:6" s="27" customFormat="1" ht="15" customHeight="1">
      <c r="A2" s="1" t="s">
        <v>0</v>
      </c>
      <c r="B2" s="4" t="s">
        <v>28</v>
      </c>
      <c r="D2" s="24"/>
    </row>
    <row r="3" spans="1:6" s="27" customFormat="1" ht="15" customHeight="1">
      <c r="A3" s="1" t="s">
        <v>1</v>
      </c>
      <c r="B3" s="4" t="s">
        <v>27</v>
      </c>
      <c r="C3" s="28"/>
      <c r="D3" s="28"/>
    </row>
    <row r="4" spans="1:6" s="27" customFormat="1" ht="15" customHeight="1">
      <c r="A4" s="1" t="s">
        <v>15</v>
      </c>
      <c r="B4" s="27" t="s">
        <v>29</v>
      </c>
      <c r="C4" s="28"/>
      <c r="D4" s="28"/>
    </row>
    <row r="5" spans="1:6" s="27" customFormat="1" ht="15" customHeight="1">
      <c r="A5" s="1" t="s">
        <v>55</v>
      </c>
      <c r="B5" s="29" t="s">
        <v>63</v>
      </c>
    </row>
    <row r="6" spans="1:6" s="27" customFormat="1" ht="15" customHeight="1">
      <c r="A6" s="1"/>
      <c r="B6" s="1"/>
    </row>
    <row r="7" spans="1:6" ht="15" customHeight="1">
      <c r="A7" s="26"/>
      <c r="B7" s="26"/>
      <c r="C7" s="26"/>
      <c r="D7" s="26"/>
      <c r="E7" s="26"/>
      <c r="F7" s="26"/>
    </row>
    <row r="8" spans="1:6" ht="15" customHeight="1">
      <c r="A8" s="46" t="s">
        <v>10</v>
      </c>
      <c r="B8" s="46"/>
      <c r="C8" s="46"/>
      <c r="D8" s="46"/>
      <c r="E8" s="46"/>
      <c r="F8" s="46"/>
    </row>
    <row r="9" spans="1:6" ht="15" customHeight="1">
      <c r="A9" s="46" t="s">
        <v>16</v>
      </c>
      <c r="B9" s="46"/>
      <c r="C9" s="46"/>
      <c r="D9" s="46"/>
      <c r="E9" s="46"/>
      <c r="F9" s="46"/>
    </row>
    <row r="11" spans="1:6" ht="15" customHeight="1" thickBot="1">
      <c r="A11" s="15" t="s">
        <v>77</v>
      </c>
      <c r="B11" s="15" t="s">
        <v>2</v>
      </c>
      <c r="C11" s="15" t="s">
        <v>56</v>
      </c>
      <c r="D11" s="15" t="s">
        <v>57</v>
      </c>
      <c r="E11" s="15" t="s">
        <v>58</v>
      </c>
      <c r="F11" s="15" t="s">
        <v>59</v>
      </c>
    </row>
    <row r="13" spans="1:6" ht="15" customHeight="1">
      <c r="A13" s="12" t="s">
        <v>30</v>
      </c>
      <c r="B13" s="12" t="s">
        <v>7</v>
      </c>
      <c r="C13" s="30">
        <v>496</v>
      </c>
      <c r="D13" s="30">
        <v>440</v>
      </c>
      <c r="E13" s="30">
        <v>364</v>
      </c>
      <c r="F13" s="30">
        <f>SUM(C13:E13)</f>
        <v>1300</v>
      </c>
    </row>
    <row r="14" spans="1:6" ht="15" customHeight="1">
      <c r="A14" s="12"/>
      <c r="B14" s="12" t="s">
        <v>33</v>
      </c>
      <c r="C14" s="30">
        <v>1850</v>
      </c>
      <c r="D14" s="30">
        <v>1771</v>
      </c>
      <c r="E14" s="30">
        <v>1525</v>
      </c>
      <c r="F14" s="30">
        <f t="shared" ref="F14:F20" si="0">+C14+D14+E14</f>
        <v>5146</v>
      </c>
    </row>
    <row r="15" spans="1:6" ht="15" customHeight="1">
      <c r="A15" s="12" t="s">
        <v>31</v>
      </c>
      <c r="B15" s="12" t="s">
        <v>7</v>
      </c>
      <c r="C15" s="30">
        <v>15</v>
      </c>
      <c r="D15" s="30">
        <v>41</v>
      </c>
      <c r="E15" s="30"/>
      <c r="F15" s="30">
        <f>+C15+D15+E15</f>
        <v>56</v>
      </c>
    </row>
    <row r="16" spans="1:6" ht="15" customHeight="1">
      <c r="A16" s="12"/>
      <c r="B16" s="12" t="s">
        <v>33</v>
      </c>
      <c r="C16" s="30">
        <v>200</v>
      </c>
      <c r="D16" s="30">
        <v>192</v>
      </c>
      <c r="E16" s="30">
        <v>174</v>
      </c>
      <c r="F16" s="30">
        <f>+C16+D16+E16</f>
        <v>566</v>
      </c>
    </row>
    <row r="17" spans="1:6" ht="15" customHeight="1">
      <c r="A17" s="12" t="s">
        <v>32</v>
      </c>
      <c r="B17" s="12" t="s">
        <v>7</v>
      </c>
      <c r="C17" s="30">
        <v>45</v>
      </c>
      <c r="D17" s="30">
        <v>30</v>
      </c>
      <c r="E17" s="30">
        <v>32</v>
      </c>
      <c r="F17" s="30">
        <f t="shared" si="0"/>
        <v>107</v>
      </c>
    </row>
    <row r="18" spans="1:6" ht="15" customHeight="1">
      <c r="A18" s="12"/>
      <c r="B18" s="12" t="s">
        <v>33</v>
      </c>
      <c r="C18" s="30">
        <v>155</v>
      </c>
      <c r="D18" s="30">
        <v>153</v>
      </c>
      <c r="E18" s="30">
        <v>120</v>
      </c>
      <c r="F18" s="30">
        <f t="shared" si="0"/>
        <v>428</v>
      </c>
    </row>
    <row r="19" spans="1:6" ht="15" customHeight="1">
      <c r="A19" s="12" t="s">
        <v>60</v>
      </c>
      <c r="B19" s="12" t="s">
        <v>7</v>
      </c>
      <c r="C19" s="30">
        <v>77</v>
      </c>
      <c r="D19" s="30">
        <v>32</v>
      </c>
      <c r="E19" s="30">
        <v>524</v>
      </c>
      <c r="F19" s="30">
        <f t="shared" si="0"/>
        <v>633</v>
      </c>
    </row>
    <row r="20" spans="1:6" ht="15" customHeight="1">
      <c r="A20" s="12"/>
      <c r="B20" s="12" t="s">
        <v>33</v>
      </c>
      <c r="C20" s="30">
        <v>380</v>
      </c>
      <c r="D20" s="30">
        <v>392</v>
      </c>
      <c r="E20" s="30">
        <v>900</v>
      </c>
      <c r="F20" s="30">
        <f t="shared" si="0"/>
        <v>1672</v>
      </c>
    </row>
    <row r="21" spans="1:6" ht="15" customHeight="1">
      <c r="C21" s="31"/>
      <c r="D21" s="31"/>
      <c r="E21" s="31"/>
      <c r="F21" s="31"/>
    </row>
    <row r="22" spans="1:6" ht="15" customHeight="1" thickBot="1">
      <c r="A22" s="8" t="s">
        <v>17</v>
      </c>
      <c r="B22" s="8" t="s">
        <v>7</v>
      </c>
      <c r="C22" s="32">
        <f t="shared" ref="C22:F23" si="1">+C13+C15+C17+C19</f>
        <v>633</v>
      </c>
      <c r="D22" s="32">
        <f t="shared" si="1"/>
        <v>543</v>
      </c>
      <c r="E22" s="32">
        <f t="shared" si="1"/>
        <v>920</v>
      </c>
      <c r="F22" s="32">
        <f t="shared" si="1"/>
        <v>2096</v>
      </c>
    </row>
    <row r="23" spans="1:6" ht="15" customHeight="1" thickTop="1" thickBot="1">
      <c r="A23" s="8" t="s">
        <v>17</v>
      </c>
      <c r="B23" s="8" t="s">
        <v>33</v>
      </c>
      <c r="C23" s="32">
        <f t="shared" si="1"/>
        <v>2585</v>
      </c>
      <c r="D23" s="32">
        <f t="shared" si="1"/>
        <v>2508</v>
      </c>
      <c r="E23" s="32">
        <f t="shared" si="1"/>
        <v>2719</v>
      </c>
      <c r="F23" s="32">
        <f t="shared" si="1"/>
        <v>7812</v>
      </c>
    </row>
    <row r="24" spans="1:6" ht="15" customHeight="1" thickTop="1">
      <c r="A24" s="9" t="s">
        <v>61</v>
      </c>
      <c r="F24" s="9" t="s">
        <v>34</v>
      </c>
    </row>
    <row r="25" spans="1:6" ht="15" customHeight="1">
      <c r="A25" s="9" t="s">
        <v>52</v>
      </c>
    </row>
    <row r="27" spans="1:6" ht="15" customHeight="1">
      <c r="A27" s="47" t="s">
        <v>18</v>
      </c>
      <c r="B27" s="47"/>
      <c r="C27" s="47"/>
      <c r="D27" s="47"/>
      <c r="E27" s="47"/>
    </row>
    <row r="28" spans="1:6" ht="15" customHeight="1">
      <c r="A28" s="46" t="s">
        <v>11</v>
      </c>
      <c r="B28" s="46"/>
      <c r="C28" s="46"/>
      <c r="D28" s="46"/>
      <c r="E28" s="46"/>
    </row>
    <row r="29" spans="1:6" ht="15" customHeight="1">
      <c r="A29" s="46" t="s">
        <v>44</v>
      </c>
      <c r="B29" s="46"/>
      <c r="C29" s="46"/>
      <c r="D29" s="46"/>
      <c r="E29" s="46"/>
    </row>
    <row r="31" spans="1:6" ht="15" customHeight="1" thickBot="1">
      <c r="A31" s="15" t="s">
        <v>77</v>
      </c>
      <c r="B31" s="15" t="s">
        <v>56</v>
      </c>
      <c r="C31" s="15" t="s">
        <v>57</v>
      </c>
      <c r="D31" s="15" t="s">
        <v>58</v>
      </c>
      <c r="E31" s="15" t="s">
        <v>59</v>
      </c>
    </row>
    <row r="33" spans="1:5">
      <c r="A33" s="12" t="s">
        <v>30</v>
      </c>
      <c r="B33" s="33">
        <v>315190000</v>
      </c>
      <c r="C33" s="33">
        <v>301790000</v>
      </c>
      <c r="D33" s="33">
        <v>254120000</v>
      </c>
      <c r="E33" s="16">
        <f>SUM(B33:D33)</f>
        <v>871100000</v>
      </c>
    </row>
    <row r="34" spans="1:5">
      <c r="A34" s="12" t="s">
        <v>31</v>
      </c>
      <c r="B34" s="34">
        <v>34270000</v>
      </c>
      <c r="C34" s="34">
        <v>33632500</v>
      </c>
      <c r="D34" s="34">
        <v>30030000</v>
      </c>
      <c r="E34" s="16">
        <f>SUM(B34:D34)</f>
        <v>97932500</v>
      </c>
    </row>
    <row r="35" spans="1:5">
      <c r="A35" s="12" t="s">
        <v>32</v>
      </c>
      <c r="B35" s="34">
        <v>25500000</v>
      </c>
      <c r="C35" s="35">
        <v>24650000</v>
      </c>
      <c r="D35" s="35">
        <v>19720000</v>
      </c>
      <c r="E35" s="16">
        <f>SUM(B35:D35)</f>
        <v>69870000</v>
      </c>
    </row>
    <row r="36" spans="1:5">
      <c r="A36" s="12" t="s">
        <v>60</v>
      </c>
      <c r="B36" s="35">
        <v>74000000</v>
      </c>
      <c r="C36" s="35">
        <v>74700000</v>
      </c>
      <c r="D36" s="35">
        <v>171200000</v>
      </c>
      <c r="E36" s="16">
        <f>SUM(B36:D36)</f>
        <v>319900000</v>
      </c>
    </row>
    <row r="37" spans="1:5">
      <c r="B37" s="16"/>
      <c r="C37" s="16"/>
      <c r="D37" s="16"/>
      <c r="E37" s="16"/>
    </row>
    <row r="38" spans="1:5" ht="15.75" thickBot="1">
      <c r="A38" s="8" t="s">
        <v>17</v>
      </c>
      <c r="B38" s="18">
        <f>SUM(B33:B37)</f>
        <v>448960000</v>
      </c>
      <c r="C38" s="18">
        <f>SUM(C33:C37)</f>
        <v>434772500</v>
      </c>
      <c r="D38" s="18">
        <f>SUM(D33:D37)</f>
        <v>475070000</v>
      </c>
      <c r="E38" s="18">
        <f>SUM(B38:D38)</f>
        <v>1358802500</v>
      </c>
    </row>
    <row r="39" spans="1:5" ht="15.75" thickTop="1">
      <c r="A39" s="9" t="s">
        <v>61</v>
      </c>
    </row>
    <row r="42" spans="1:5">
      <c r="A42" s="46" t="s">
        <v>19</v>
      </c>
      <c r="B42" s="46"/>
      <c r="C42" s="46"/>
      <c r="D42" s="46"/>
      <c r="E42" s="46"/>
    </row>
    <row r="43" spans="1:5">
      <c r="A43" s="46" t="s">
        <v>11</v>
      </c>
      <c r="B43" s="46"/>
      <c r="C43" s="46"/>
      <c r="D43" s="46"/>
      <c r="E43" s="46"/>
    </row>
    <row r="44" spans="1:5">
      <c r="A44" s="46" t="s">
        <v>44</v>
      </c>
      <c r="B44" s="46"/>
      <c r="C44" s="46"/>
      <c r="D44" s="46"/>
      <c r="E44" s="46"/>
    </row>
    <row r="46" spans="1:5" ht="15.75" thickBot="1">
      <c r="A46" s="15" t="s">
        <v>12</v>
      </c>
      <c r="B46" s="15" t="s">
        <v>56</v>
      </c>
      <c r="C46" s="15" t="s">
        <v>57</v>
      </c>
      <c r="D46" s="15" t="s">
        <v>58</v>
      </c>
      <c r="E46" s="15" t="s">
        <v>59</v>
      </c>
    </row>
    <row r="48" spans="1:5">
      <c r="A48" s="9" t="s">
        <v>62</v>
      </c>
      <c r="B48" s="35">
        <v>448960000</v>
      </c>
      <c r="C48" s="35">
        <v>434772500</v>
      </c>
      <c r="D48" s="35">
        <v>475070000</v>
      </c>
      <c r="E48" s="35">
        <f>SUM(B48:D48)</f>
        <v>1358802500</v>
      </c>
    </row>
    <row r="49" spans="1:5">
      <c r="A49" s="9" t="s">
        <v>13</v>
      </c>
    </row>
    <row r="50" spans="1:5">
      <c r="A50" s="9" t="s">
        <v>14</v>
      </c>
    </row>
    <row r="51" spans="1:5">
      <c r="A51" s="9" t="s">
        <v>8</v>
      </c>
    </row>
    <row r="52" spans="1:5">
      <c r="A52" s="9" t="s">
        <v>9</v>
      </c>
    </row>
    <row r="53" spans="1:5" ht="15.75" thickBot="1">
      <c r="A53" s="8" t="s">
        <v>17</v>
      </c>
      <c r="B53" s="19">
        <f>SUM(B48:B52)</f>
        <v>448960000</v>
      </c>
      <c r="C53" s="19">
        <f t="shared" ref="C53:E53" si="2">SUM(C48:C52)</f>
        <v>434772500</v>
      </c>
      <c r="D53" s="19">
        <f t="shared" si="2"/>
        <v>475070000</v>
      </c>
      <c r="E53" s="19">
        <f t="shared" si="2"/>
        <v>1358802500</v>
      </c>
    </row>
    <row r="54" spans="1:5" ht="15.75" thickTop="1">
      <c r="A54" s="9" t="s">
        <v>61</v>
      </c>
    </row>
    <row r="57" spans="1:5">
      <c r="A57" s="46" t="s">
        <v>25</v>
      </c>
      <c r="B57" s="46"/>
      <c r="C57" s="46"/>
      <c r="D57" s="46"/>
      <c r="E57" s="46"/>
    </row>
    <row r="58" spans="1:5">
      <c r="A58" s="46" t="s">
        <v>20</v>
      </c>
      <c r="B58" s="46"/>
      <c r="C58" s="46"/>
      <c r="D58" s="46"/>
      <c r="E58" s="46"/>
    </row>
    <row r="59" spans="1:5">
      <c r="A59" s="46" t="s">
        <v>44</v>
      </c>
      <c r="B59" s="46"/>
      <c r="C59" s="46"/>
      <c r="D59" s="46"/>
      <c r="E59" s="46"/>
    </row>
    <row r="61" spans="1:5" ht="15.75" thickBot="1">
      <c r="A61" s="15" t="s">
        <v>12</v>
      </c>
      <c r="B61" s="15" t="s">
        <v>56</v>
      </c>
      <c r="C61" s="15" t="s">
        <v>57</v>
      </c>
      <c r="D61" s="15" t="s">
        <v>58</v>
      </c>
      <c r="E61" s="15" t="s">
        <v>59</v>
      </c>
    </row>
    <row r="63" spans="1:5">
      <c r="A63" s="9" t="s">
        <v>49</v>
      </c>
      <c r="B63" s="16">
        <f>'2T'!E67</f>
        <v>-900575000</v>
      </c>
      <c r="C63" s="16">
        <f>B67</f>
        <v>-1349535000</v>
      </c>
      <c r="D63" s="16">
        <f>C67</f>
        <v>-1455350000</v>
      </c>
      <c r="E63" s="16">
        <f>B63</f>
        <v>-900575000</v>
      </c>
    </row>
    <row r="64" spans="1:5">
      <c r="A64" s="9" t="s">
        <v>21</v>
      </c>
      <c r="B64" s="16">
        <v>0</v>
      </c>
      <c r="C64" s="16">
        <v>328957500</v>
      </c>
      <c r="D64" s="16">
        <v>0</v>
      </c>
      <c r="E64" s="16">
        <f>SUM(B64:D64)</f>
        <v>328957500</v>
      </c>
    </row>
    <row r="65" spans="1:5">
      <c r="A65" s="9" t="s">
        <v>22</v>
      </c>
      <c r="B65" s="16">
        <f>+B63+B64</f>
        <v>-900575000</v>
      </c>
      <c r="C65" s="16">
        <f>+C63+C64</f>
        <v>-1020577500</v>
      </c>
      <c r="D65" s="16">
        <f>+D63+D64</f>
        <v>-1455350000</v>
      </c>
      <c r="E65" s="16">
        <f t="shared" ref="E65" si="3">SUM(E63:E64)</f>
        <v>-571617500</v>
      </c>
    </row>
    <row r="66" spans="1:5">
      <c r="A66" s="9" t="s">
        <v>23</v>
      </c>
      <c r="B66" s="16">
        <v>448960000</v>
      </c>
      <c r="C66" s="16">
        <v>434772500</v>
      </c>
      <c r="D66" s="16">
        <v>475070000</v>
      </c>
      <c r="E66" s="16">
        <f t="shared" ref="E66" si="4">E53</f>
        <v>1358802500</v>
      </c>
    </row>
    <row r="67" spans="1:5">
      <c r="A67" s="9" t="s">
        <v>24</v>
      </c>
      <c r="B67" s="16">
        <f>B65-B66</f>
        <v>-1349535000</v>
      </c>
      <c r="C67" s="16">
        <f>+C65-C66</f>
        <v>-1455350000</v>
      </c>
      <c r="D67" s="16">
        <f>D65-D66</f>
        <v>-1930420000</v>
      </c>
      <c r="E67" s="16">
        <f t="shared" ref="E67" si="5">E65-E66</f>
        <v>-1930420000</v>
      </c>
    </row>
    <row r="68" spans="1:5" ht="15.75" thickBot="1">
      <c r="A68" s="8"/>
      <c r="B68" s="8"/>
      <c r="C68" s="8"/>
      <c r="D68" s="8"/>
      <c r="E68" s="8"/>
    </row>
    <row r="69" spans="1:5" ht="15.75" thickTop="1">
      <c r="A69" s="9" t="s">
        <v>53</v>
      </c>
    </row>
    <row r="70" spans="1:5">
      <c r="A70" s="9" t="s">
        <v>54</v>
      </c>
    </row>
    <row r="76" spans="1:5">
      <c r="A76" s="45" t="s">
        <v>75</v>
      </c>
    </row>
    <row r="77" spans="1:5">
      <c r="A77" s="45" t="s">
        <v>78</v>
      </c>
    </row>
    <row r="78" spans="1:5">
      <c r="A78" s="45" t="s">
        <v>76</v>
      </c>
    </row>
  </sheetData>
  <mergeCells count="12">
    <mergeCell ref="A59:E59"/>
    <mergeCell ref="A1:F1"/>
    <mergeCell ref="A8:F8"/>
    <mergeCell ref="A9:F9"/>
    <mergeCell ref="A27:E27"/>
    <mergeCell ref="A28:E28"/>
    <mergeCell ref="A29:E29"/>
    <mergeCell ref="A42:E42"/>
    <mergeCell ref="A43:E43"/>
    <mergeCell ref="A44:E44"/>
    <mergeCell ref="A57:E57"/>
    <mergeCell ref="A58:E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workbookViewId="0">
      <selection sqref="A1:F1"/>
    </sheetView>
  </sheetViews>
  <sheetFormatPr baseColWidth="10" defaultColWidth="11.5703125" defaultRowHeight="15"/>
  <cols>
    <col min="1" max="1" width="56.42578125" style="16" customWidth="1"/>
    <col min="2" max="3" width="17.5703125" style="16" bestFit="1" customWidth="1"/>
    <col min="4" max="4" width="15.85546875" style="16" bestFit="1" customWidth="1"/>
    <col min="5" max="5" width="16.85546875" style="16" bestFit="1" customWidth="1"/>
    <col min="6" max="6" width="11.5703125" style="16"/>
    <col min="7" max="9" width="12.5703125" style="16" bestFit="1" customWidth="1"/>
    <col min="10" max="16384" width="11.5703125" style="16"/>
  </cols>
  <sheetData>
    <row r="1" spans="1:6" ht="15" customHeight="1">
      <c r="A1" s="48" t="s">
        <v>26</v>
      </c>
      <c r="B1" s="48"/>
      <c r="C1" s="48"/>
      <c r="D1" s="48"/>
      <c r="E1" s="48"/>
      <c r="F1" s="48"/>
    </row>
    <row r="2" spans="1:6" s="38" customFormat="1" ht="15" customHeight="1">
      <c r="A2" s="36" t="s">
        <v>0</v>
      </c>
      <c r="B2" s="37" t="s">
        <v>28</v>
      </c>
      <c r="D2" s="39"/>
    </row>
    <row r="3" spans="1:6" s="38" customFormat="1" ht="15" customHeight="1">
      <c r="A3" s="36" t="s">
        <v>1</v>
      </c>
      <c r="B3" s="37" t="s">
        <v>27</v>
      </c>
      <c r="C3" s="40"/>
      <c r="D3" s="40"/>
    </row>
    <row r="4" spans="1:6" s="38" customFormat="1" ht="15" customHeight="1">
      <c r="A4" s="36" t="s">
        <v>15</v>
      </c>
      <c r="B4" s="38" t="s">
        <v>29</v>
      </c>
      <c r="C4" s="40"/>
      <c r="D4" s="40"/>
    </row>
    <row r="5" spans="1:6" s="38" customFormat="1" ht="15" customHeight="1">
      <c r="A5" s="36" t="s">
        <v>42</v>
      </c>
      <c r="B5" s="41" t="s">
        <v>72</v>
      </c>
    </row>
    <row r="6" spans="1:6" s="38" customFormat="1" ht="15" customHeight="1">
      <c r="A6" s="36"/>
      <c r="B6" s="36"/>
    </row>
    <row r="7" spans="1:6" ht="15" customHeight="1">
      <c r="A7" s="42"/>
      <c r="B7" s="42"/>
      <c r="C7" s="42"/>
      <c r="D7" s="42"/>
      <c r="E7" s="42"/>
      <c r="F7" s="42"/>
    </row>
    <row r="8" spans="1:6" ht="15" customHeight="1">
      <c r="A8" s="48" t="s">
        <v>10</v>
      </c>
      <c r="B8" s="48"/>
      <c r="C8" s="48"/>
      <c r="D8" s="48"/>
      <c r="E8" s="48"/>
      <c r="F8" s="48"/>
    </row>
    <row r="9" spans="1:6" ht="15" customHeight="1">
      <c r="A9" s="48" t="s">
        <v>16</v>
      </c>
      <c r="B9" s="48"/>
      <c r="C9" s="48"/>
      <c r="D9" s="48"/>
      <c r="E9" s="48"/>
      <c r="F9" s="48"/>
    </row>
    <row r="11" spans="1:6" ht="15" customHeight="1" thickBot="1">
      <c r="A11" s="15" t="s">
        <v>77</v>
      </c>
      <c r="B11" s="43" t="s">
        <v>2</v>
      </c>
      <c r="C11" s="43" t="s">
        <v>68</v>
      </c>
      <c r="D11" s="43" t="s">
        <v>69</v>
      </c>
      <c r="E11" s="43" t="s">
        <v>70</v>
      </c>
      <c r="F11" s="43" t="s">
        <v>71</v>
      </c>
    </row>
    <row r="13" spans="1:6" ht="15" customHeight="1">
      <c r="A13" s="13" t="s">
        <v>30</v>
      </c>
      <c r="B13" s="13" t="s">
        <v>7</v>
      </c>
      <c r="C13" s="17">
        <v>173</v>
      </c>
      <c r="D13" s="17">
        <v>58</v>
      </c>
      <c r="E13" s="17">
        <v>2</v>
      </c>
      <c r="F13" s="17">
        <f>SUM(C13:E13)</f>
        <v>233</v>
      </c>
    </row>
    <row r="14" spans="1:6" ht="15" customHeight="1">
      <c r="A14" s="13"/>
      <c r="B14" s="13" t="s">
        <v>33</v>
      </c>
      <c r="C14" s="17">
        <v>940</v>
      </c>
      <c r="D14" s="17">
        <v>512</v>
      </c>
      <c r="E14" s="17">
        <v>248</v>
      </c>
      <c r="F14" s="17">
        <f t="shared" ref="F14:F20" si="0">+C14+D14+E14</f>
        <v>1700</v>
      </c>
    </row>
    <row r="15" spans="1:6" ht="15" customHeight="1">
      <c r="A15" s="13" t="s">
        <v>31</v>
      </c>
      <c r="B15" s="13" t="s">
        <v>7</v>
      </c>
      <c r="C15" s="17"/>
      <c r="D15" s="17"/>
      <c r="E15" s="17"/>
      <c r="F15" s="17">
        <f>+C15+D15+E15</f>
        <v>0</v>
      </c>
    </row>
    <row r="16" spans="1:6" ht="15" customHeight="1">
      <c r="A16" s="13"/>
      <c r="B16" s="13" t="s">
        <v>33</v>
      </c>
      <c r="C16" s="17">
        <v>156</v>
      </c>
      <c r="D16" s="17">
        <v>134</v>
      </c>
      <c r="E16" s="17">
        <v>78</v>
      </c>
      <c r="F16" s="17">
        <f>+C16+D16+E16</f>
        <v>368</v>
      </c>
    </row>
    <row r="17" spans="1:6" ht="15" customHeight="1">
      <c r="A17" s="13" t="s">
        <v>32</v>
      </c>
      <c r="B17" s="13" t="s">
        <v>7</v>
      </c>
      <c r="C17" s="17"/>
      <c r="D17" s="17"/>
      <c r="E17" s="17"/>
      <c r="F17" s="17">
        <f t="shared" si="0"/>
        <v>0</v>
      </c>
    </row>
    <row r="18" spans="1:6" ht="15" customHeight="1">
      <c r="A18" s="13"/>
      <c r="B18" s="13" t="s">
        <v>33</v>
      </c>
      <c r="C18" s="17">
        <v>60</v>
      </c>
      <c r="D18" s="17">
        <v>43</v>
      </c>
      <c r="E18" s="17">
        <v>10</v>
      </c>
      <c r="F18" s="17">
        <f t="shared" si="0"/>
        <v>113</v>
      </c>
    </row>
    <row r="19" spans="1:6" ht="15" customHeight="1">
      <c r="A19" s="13" t="s">
        <v>39</v>
      </c>
      <c r="B19" s="13" t="s">
        <v>7</v>
      </c>
      <c r="C19" s="17">
        <v>136</v>
      </c>
      <c r="D19" s="17">
        <v>0</v>
      </c>
      <c r="E19" s="17">
        <v>0</v>
      </c>
      <c r="F19" s="17">
        <f t="shared" si="0"/>
        <v>136</v>
      </c>
    </row>
    <row r="20" spans="1:6" ht="15" customHeight="1">
      <c r="A20" s="13"/>
      <c r="B20" s="13" t="s">
        <v>33</v>
      </c>
      <c r="C20" s="17">
        <v>1001</v>
      </c>
      <c r="D20" s="17">
        <v>975</v>
      </c>
      <c r="E20" s="17">
        <v>730</v>
      </c>
      <c r="F20" s="17">
        <f t="shared" si="0"/>
        <v>2706</v>
      </c>
    </row>
    <row r="21" spans="1:6" ht="15" customHeight="1"/>
    <row r="22" spans="1:6" ht="15" customHeight="1" thickBot="1">
      <c r="A22" s="18" t="s">
        <v>17</v>
      </c>
      <c r="B22" s="18" t="s">
        <v>7</v>
      </c>
      <c r="C22" s="18">
        <f t="shared" ref="C22:F23" si="1">+C13+C15+C17+C19</f>
        <v>309</v>
      </c>
      <c r="D22" s="18">
        <f t="shared" si="1"/>
        <v>58</v>
      </c>
      <c r="E22" s="18">
        <f t="shared" si="1"/>
        <v>2</v>
      </c>
      <c r="F22" s="18">
        <f t="shared" si="1"/>
        <v>369</v>
      </c>
    </row>
    <row r="23" spans="1:6" ht="15" customHeight="1" thickTop="1" thickBot="1">
      <c r="A23" s="18" t="s">
        <v>17</v>
      </c>
      <c r="B23" s="18" t="s">
        <v>33</v>
      </c>
      <c r="C23" s="18">
        <f t="shared" si="1"/>
        <v>2157</v>
      </c>
      <c r="D23" s="18">
        <f t="shared" si="1"/>
        <v>1664</v>
      </c>
      <c r="E23" s="18">
        <f t="shared" si="1"/>
        <v>1066</v>
      </c>
      <c r="F23" s="18">
        <f t="shared" si="1"/>
        <v>4887</v>
      </c>
    </row>
    <row r="24" spans="1:6" ht="15" customHeight="1" thickTop="1">
      <c r="A24" s="16" t="s">
        <v>61</v>
      </c>
      <c r="F24" s="16" t="s">
        <v>34</v>
      </c>
    </row>
    <row r="25" spans="1:6" ht="15" customHeight="1">
      <c r="A25" s="16" t="s">
        <v>52</v>
      </c>
    </row>
    <row r="27" spans="1:6" ht="15" customHeight="1">
      <c r="A27" s="49" t="s">
        <v>18</v>
      </c>
      <c r="B27" s="49"/>
      <c r="C27" s="49"/>
      <c r="D27" s="49"/>
      <c r="E27" s="49"/>
    </row>
    <row r="28" spans="1:6" ht="15" customHeight="1">
      <c r="A28" s="48" t="s">
        <v>11</v>
      </c>
      <c r="B28" s="48"/>
      <c r="C28" s="48"/>
      <c r="D28" s="48"/>
      <c r="E28" s="48"/>
    </row>
    <row r="29" spans="1:6" ht="15" customHeight="1">
      <c r="A29" s="48" t="s">
        <v>44</v>
      </c>
      <c r="B29" s="48"/>
      <c r="C29" s="48"/>
      <c r="D29" s="48"/>
      <c r="E29" s="48"/>
    </row>
    <row r="31" spans="1:6" ht="15" customHeight="1" thickBot="1">
      <c r="A31" s="15" t="s">
        <v>77</v>
      </c>
      <c r="B31" s="43" t="s">
        <v>68</v>
      </c>
      <c r="C31" s="43" t="s">
        <v>69</v>
      </c>
      <c r="D31" s="43" t="s">
        <v>70</v>
      </c>
      <c r="E31" s="43" t="s">
        <v>71</v>
      </c>
    </row>
    <row r="33" spans="1:5">
      <c r="A33" s="13" t="s">
        <v>30</v>
      </c>
      <c r="B33" s="35">
        <v>154275000</v>
      </c>
      <c r="C33" s="35">
        <v>81515000</v>
      </c>
      <c r="D33" s="33">
        <v>36720000</v>
      </c>
      <c r="E33" s="35">
        <f>SUM(B33:D33)</f>
        <v>272510000</v>
      </c>
    </row>
    <row r="34" spans="1:5">
      <c r="A34" s="13" t="s">
        <v>31</v>
      </c>
      <c r="B34" s="35">
        <v>27055000</v>
      </c>
      <c r="C34" s="35">
        <v>24870000</v>
      </c>
      <c r="D34" s="35">
        <v>15060000</v>
      </c>
      <c r="E34" s="35">
        <f>SUM(B34:D34)</f>
        <v>66985000</v>
      </c>
    </row>
    <row r="35" spans="1:5">
      <c r="A35" s="13" t="s">
        <v>32</v>
      </c>
      <c r="B35" s="35">
        <v>10200000</v>
      </c>
      <c r="C35" s="35">
        <v>7310000</v>
      </c>
      <c r="D35" s="34">
        <v>1700000</v>
      </c>
      <c r="E35" s="35">
        <f>SUM(B35:D35)</f>
        <v>19210000</v>
      </c>
    </row>
    <row r="36" spans="1:5">
      <c r="A36" s="13" t="s">
        <v>39</v>
      </c>
      <c r="B36" s="35">
        <v>192500000</v>
      </c>
      <c r="C36" s="35">
        <v>187500000</v>
      </c>
      <c r="D36" s="33">
        <v>141200000</v>
      </c>
      <c r="E36" s="35">
        <f>SUM(B36:D36)</f>
        <v>521200000</v>
      </c>
    </row>
    <row r="38" spans="1:5" ht="15.75" thickBot="1">
      <c r="A38" s="18" t="s">
        <v>17</v>
      </c>
      <c r="B38" s="18">
        <f>SUM(B33:B37)</f>
        <v>384030000</v>
      </c>
      <c r="C38" s="18">
        <f>SUM(C33:C37)</f>
        <v>301195000</v>
      </c>
      <c r="D38" s="18">
        <f>SUM(D33:D37)</f>
        <v>194680000</v>
      </c>
      <c r="E38" s="18">
        <f>SUM(B38:D38)</f>
        <v>879905000</v>
      </c>
    </row>
    <row r="39" spans="1:5" ht="15.75" thickTop="1">
      <c r="A39" s="16" t="s">
        <v>61</v>
      </c>
    </row>
    <row r="42" spans="1:5">
      <c r="A42" s="48" t="s">
        <v>19</v>
      </c>
      <c r="B42" s="48"/>
      <c r="C42" s="48"/>
      <c r="D42" s="48"/>
      <c r="E42" s="48"/>
    </row>
    <row r="43" spans="1:5">
      <c r="A43" s="48" t="s">
        <v>11</v>
      </c>
      <c r="B43" s="48"/>
      <c r="C43" s="48"/>
      <c r="D43" s="48"/>
      <c r="E43" s="48"/>
    </row>
    <row r="44" spans="1:5">
      <c r="A44" s="48" t="s">
        <v>44</v>
      </c>
      <c r="B44" s="48"/>
      <c r="C44" s="48"/>
      <c r="D44" s="48"/>
      <c r="E44" s="48"/>
    </row>
    <row r="46" spans="1:5" ht="15.75" thickBot="1">
      <c r="A46" s="43" t="s">
        <v>12</v>
      </c>
      <c r="B46" s="43" t="s">
        <v>68</v>
      </c>
      <c r="C46" s="43" t="s">
        <v>69</v>
      </c>
      <c r="D46" s="43" t="s">
        <v>70</v>
      </c>
      <c r="E46" s="43" t="s">
        <v>71</v>
      </c>
    </row>
    <row r="48" spans="1:5">
      <c r="A48" s="16" t="s">
        <v>62</v>
      </c>
      <c r="B48" s="35">
        <v>384030000</v>
      </c>
      <c r="C48" s="35">
        <v>301195000</v>
      </c>
      <c r="D48" s="35">
        <v>194680000</v>
      </c>
      <c r="E48" s="35">
        <f>SUM(B48:D48)</f>
        <v>879905000</v>
      </c>
    </row>
    <row r="49" spans="1:5">
      <c r="A49" s="16" t="s">
        <v>13</v>
      </c>
    </row>
    <row r="50" spans="1:5">
      <c r="A50" s="16" t="s">
        <v>14</v>
      </c>
    </row>
    <row r="51" spans="1:5">
      <c r="A51" s="16" t="s">
        <v>8</v>
      </c>
    </row>
    <row r="52" spans="1:5">
      <c r="A52" s="16" t="s">
        <v>9</v>
      </c>
    </row>
    <row r="53" spans="1:5" ht="15.75" thickBot="1">
      <c r="A53" s="18" t="s">
        <v>17</v>
      </c>
      <c r="B53" s="18">
        <f>SUM(B48:B52)</f>
        <v>384030000</v>
      </c>
      <c r="C53" s="18">
        <f t="shared" ref="C53:E53" si="2">SUM(C48:C52)</f>
        <v>301195000</v>
      </c>
      <c r="D53" s="18">
        <f t="shared" si="2"/>
        <v>194680000</v>
      </c>
      <c r="E53" s="18">
        <f t="shared" si="2"/>
        <v>879905000</v>
      </c>
    </row>
    <row r="54" spans="1:5" ht="15.75" thickTop="1">
      <c r="A54" s="16" t="s">
        <v>61</v>
      </c>
    </row>
    <row r="57" spans="1:5">
      <c r="A57" s="48" t="s">
        <v>25</v>
      </c>
      <c r="B57" s="48"/>
      <c r="C57" s="48"/>
      <c r="D57" s="48"/>
      <c r="E57" s="48"/>
    </row>
    <row r="58" spans="1:5">
      <c r="A58" s="48" t="s">
        <v>20</v>
      </c>
      <c r="B58" s="48"/>
      <c r="C58" s="48"/>
      <c r="D58" s="48"/>
      <c r="E58" s="48"/>
    </row>
    <row r="59" spans="1:5">
      <c r="A59" s="48" t="s">
        <v>44</v>
      </c>
      <c r="B59" s="48"/>
      <c r="C59" s="48"/>
      <c r="D59" s="48"/>
      <c r="E59" s="48"/>
    </row>
    <row r="61" spans="1:5" ht="15.75" thickBot="1">
      <c r="A61" s="43" t="s">
        <v>12</v>
      </c>
      <c r="B61" s="43" t="s">
        <v>68</v>
      </c>
      <c r="C61" s="43" t="s">
        <v>69</v>
      </c>
      <c r="D61" s="43" t="s">
        <v>70</v>
      </c>
      <c r="E61" s="43" t="s">
        <v>71</v>
      </c>
    </row>
    <row r="63" spans="1:5">
      <c r="A63" s="16" t="s">
        <v>49</v>
      </c>
      <c r="B63" s="16">
        <f>'3T'!E67</f>
        <v>-1930420000</v>
      </c>
      <c r="C63" s="16">
        <f>B67</f>
        <v>-2314450000</v>
      </c>
      <c r="D63" s="16">
        <f>C67</f>
        <v>-2615645000</v>
      </c>
      <c r="E63" s="16">
        <f>B63</f>
        <v>-1930420000</v>
      </c>
    </row>
    <row r="64" spans="1:5">
      <c r="A64" s="16" t="s">
        <v>21</v>
      </c>
      <c r="B64" s="16">
        <v>0</v>
      </c>
      <c r="C64" s="16">
        <v>0</v>
      </c>
      <c r="D64" s="16">
        <v>880995000</v>
      </c>
      <c r="E64" s="16">
        <f>SUM(B64:D64)</f>
        <v>880995000</v>
      </c>
    </row>
    <row r="65" spans="1:5">
      <c r="A65" s="16" t="s">
        <v>22</v>
      </c>
      <c r="B65" s="16">
        <f>+B63+B64</f>
        <v>-1930420000</v>
      </c>
      <c r="C65" s="16">
        <f t="shared" ref="C65:E65" si="3">+C63+C64</f>
        <v>-2314450000</v>
      </c>
      <c r="D65" s="16">
        <f t="shared" si="3"/>
        <v>-1734650000</v>
      </c>
      <c r="E65" s="16">
        <f t="shared" si="3"/>
        <v>-1049425000</v>
      </c>
    </row>
    <row r="66" spans="1:5">
      <c r="A66" s="16" t="s">
        <v>23</v>
      </c>
      <c r="B66" s="16">
        <f>B53</f>
        <v>384030000</v>
      </c>
      <c r="C66" s="16">
        <f t="shared" ref="C66:D66" si="4">C53</f>
        <v>301195000</v>
      </c>
      <c r="D66" s="16">
        <f t="shared" si="4"/>
        <v>194680000</v>
      </c>
      <c r="E66" s="16">
        <f t="shared" ref="E66" si="5">E53</f>
        <v>879905000</v>
      </c>
    </row>
    <row r="67" spans="1:5">
      <c r="A67" s="16" t="s">
        <v>24</v>
      </c>
      <c r="B67" s="16">
        <f>B65-B66</f>
        <v>-2314450000</v>
      </c>
      <c r="C67" s="16">
        <f t="shared" ref="C67:E67" si="6">C65-C66</f>
        <v>-2615645000</v>
      </c>
      <c r="D67" s="16">
        <f t="shared" si="6"/>
        <v>-1929330000</v>
      </c>
      <c r="E67" s="16">
        <f t="shared" si="6"/>
        <v>-1929330000</v>
      </c>
    </row>
    <row r="68" spans="1:5" ht="15.75" thickBot="1">
      <c r="A68" s="18"/>
      <c r="B68" s="18"/>
      <c r="C68" s="18"/>
      <c r="D68" s="18"/>
      <c r="E68" s="18"/>
    </row>
    <row r="69" spans="1:5" ht="15.75" thickTop="1">
      <c r="A69" s="16" t="s">
        <v>53</v>
      </c>
    </row>
    <row r="70" spans="1:5">
      <c r="A70" s="16" t="s">
        <v>54</v>
      </c>
    </row>
    <row r="76" spans="1:5">
      <c r="A76" s="45" t="s">
        <v>75</v>
      </c>
    </row>
    <row r="77" spans="1:5">
      <c r="A77" s="45" t="s">
        <v>79</v>
      </c>
    </row>
    <row r="78" spans="1:5">
      <c r="A78" s="45" t="s">
        <v>76</v>
      </c>
    </row>
  </sheetData>
  <mergeCells count="12">
    <mergeCell ref="A59:E59"/>
    <mergeCell ref="A1:F1"/>
    <mergeCell ref="A8:F8"/>
    <mergeCell ref="A9:F9"/>
    <mergeCell ref="A27:E27"/>
    <mergeCell ref="A28:E28"/>
    <mergeCell ref="A29:E29"/>
    <mergeCell ref="A42:E42"/>
    <mergeCell ref="A43:E43"/>
    <mergeCell ref="A44:E44"/>
    <mergeCell ref="A57:E57"/>
    <mergeCell ref="A58:E5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8"/>
  <sheetViews>
    <sheetView workbookViewId="0">
      <selection activeCell="E16" sqref="E16"/>
    </sheetView>
  </sheetViews>
  <sheetFormatPr baseColWidth="10" defaultColWidth="11.42578125" defaultRowHeight="15"/>
  <cols>
    <col min="1" max="1" width="57.7109375" style="11" customWidth="1"/>
    <col min="2" max="2" width="14.42578125" style="11" customWidth="1"/>
    <col min="3" max="4" width="15.85546875" style="11" bestFit="1" customWidth="1"/>
    <col min="5" max="5" width="14" style="11" customWidth="1"/>
    <col min="6" max="6" width="11.5703125" style="11" bestFit="1" customWidth="1"/>
    <col min="7" max="16384" width="11.42578125" style="11"/>
  </cols>
  <sheetData>
    <row r="1" spans="1:6">
      <c r="A1" s="46" t="s">
        <v>26</v>
      </c>
      <c r="B1" s="46"/>
      <c r="C1" s="46"/>
      <c r="D1" s="46"/>
      <c r="E1" s="46"/>
      <c r="F1" s="46"/>
    </row>
    <row r="2" spans="1:6">
      <c r="A2" s="1" t="s">
        <v>0</v>
      </c>
      <c r="B2" s="2" t="s">
        <v>28</v>
      </c>
      <c r="C2" s="3"/>
      <c r="D2" s="24"/>
      <c r="E2" s="3"/>
      <c r="F2" s="3"/>
    </row>
    <row r="3" spans="1:6">
      <c r="A3" s="1" t="s">
        <v>1</v>
      </c>
      <c r="B3" s="4" t="s">
        <v>27</v>
      </c>
      <c r="C3" s="5"/>
      <c r="D3" s="5"/>
      <c r="E3" s="3"/>
      <c r="F3" s="3"/>
    </row>
    <row r="4" spans="1:6">
      <c r="A4" s="1" t="s">
        <v>15</v>
      </c>
      <c r="B4" s="3" t="s">
        <v>29</v>
      </c>
      <c r="C4" s="5"/>
      <c r="D4" s="5"/>
      <c r="E4" s="3"/>
      <c r="F4" s="3"/>
    </row>
    <row r="5" spans="1:6">
      <c r="A5" s="1" t="s">
        <v>42</v>
      </c>
      <c r="B5" s="6" t="s">
        <v>50</v>
      </c>
      <c r="C5" s="3"/>
      <c r="D5" s="3"/>
      <c r="E5" s="3"/>
      <c r="F5" s="3"/>
    </row>
    <row r="6" spans="1:6">
      <c r="A6" s="1"/>
      <c r="B6" s="6"/>
      <c r="C6" s="3"/>
      <c r="D6" s="3"/>
      <c r="E6" s="3"/>
      <c r="F6" s="3"/>
    </row>
    <row r="7" spans="1:6">
      <c r="A7" s="1"/>
      <c r="B7" s="6"/>
      <c r="C7" s="3"/>
      <c r="D7" s="3"/>
      <c r="E7" s="3"/>
      <c r="F7" s="3"/>
    </row>
    <row r="8" spans="1:6">
      <c r="A8" s="46" t="s">
        <v>10</v>
      </c>
      <c r="B8" s="46"/>
      <c r="C8" s="46"/>
      <c r="D8" s="46"/>
      <c r="E8" s="46"/>
      <c r="F8" s="46"/>
    </row>
    <row r="9" spans="1:6">
      <c r="A9" s="46" t="s">
        <v>16</v>
      </c>
      <c r="B9" s="46"/>
      <c r="C9" s="46"/>
      <c r="D9" s="46"/>
      <c r="E9" s="46"/>
      <c r="F9" s="46"/>
    </row>
    <row r="10" spans="1:6">
      <c r="A10" s="7"/>
      <c r="B10" s="7"/>
      <c r="C10" s="7"/>
      <c r="D10" s="7"/>
      <c r="E10" s="7"/>
      <c r="F10" s="7"/>
    </row>
    <row r="11" spans="1:6" ht="15.75" thickBot="1">
      <c r="A11" s="15" t="s">
        <v>77</v>
      </c>
      <c r="B11" s="22" t="s">
        <v>2</v>
      </c>
      <c r="C11" s="22" t="s">
        <v>6</v>
      </c>
      <c r="D11" s="22" t="s">
        <v>37</v>
      </c>
      <c r="E11" s="22" t="s">
        <v>51</v>
      </c>
    </row>
    <row r="12" spans="1:6">
      <c r="A12" s="9"/>
    </row>
    <row r="13" spans="1:6" s="9" customFormat="1">
      <c r="A13" s="12" t="s">
        <v>30</v>
      </c>
      <c r="B13" s="12" t="s">
        <v>7</v>
      </c>
      <c r="C13" s="25">
        <f>'1T'!F13</f>
        <v>360</v>
      </c>
      <c r="D13" s="25">
        <f>'2T'!F13</f>
        <v>1541</v>
      </c>
      <c r="E13" s="25">
        <f>SUM(C13:D13)</f>
        <v>1901</v>
      </c>
    </row>
    <row r="14" spans="1:6" s="9" customFormat="1">
      <c r="A14" s="12"/>
      <c r="B14" s="12" t="s">
        <v>33</v>
      </c>
      <c r="C14" s="25">
        <f>'1T'!F14</f>
        <v>360</v>
      </c>
      <c r="D14" s="25">
        <f>'2T'!F14</f>
        <v>3926</v>
      </c>
      <c r="E14" s="25">
        <f t="shared" ref="E14:E23" si="0">SUM(C14:D14)</f>
        <v>4286</v>
      </c>
    </row>
    <row r="15" spans="1:6" s="9" customFormat="1">
      <c r="A15" s="12" t="s">
        <v>31</v>
      </c>
      <c r="B15" s="12" t="s">
        <v>7</v>
      </c>
      <c r="C15" s="25">
        <f>'1T'!F15</f>
        <v>117</v>
      </c>
      <c r="D15" s="25">
        <f>'2T'!F15</f>
        <v>105</v>
      </c>
      <c r="E15" s="25">
        <f t="shared" si="0"/>
        <v>222</v>
      </c>
    </row>
    <row r="16" spans="1:6" s="9" customFormat="1">
      <c r="A16" s="12"/>
      <c r="B16" s="12" t="s">
        <v>33</v>
      </c>
      <c r="C16" s="25">
        <f>'1T'!F16</f>
        <v>117</v>
      </c>
      <c r="D16" s="25">
        <f>'2T'!F16</f>
        <v>490</v>
      </c>
      <c r="E16" s="25">
        <f t="shared" si="0"/>
        <v>607</v>
      </c>
    </row>
    <row r="17" spans="1:6" s="9" customFormat="1">
      <c r="A17" s="12" t="s">
        <v>32</v>
      </c>
      <c r="B17" s="12" t="s">
        <v>7</v>
      </c>
      <c r="C17" s="25">
        <f>'1T'!F17</f>
        <v>19</v>
      </c>
      <c r="D17" s="25">
        <f>'2T'!F17</f>
        <v>120</v>
      </c>
      <c r="E17" s="25">
        <f t="shared" si="0"/>
        <v>139</v>
      </c>
    </row>
    <row r="18" spans="1:6" s="9" customFormat="1">
      <c r="A18" s="12"/>
      <c r="B18" s="12" t="s">
        <v>33</v>
      </c>
      <c r="C18" s="25">
        <f>'1T'!F18</f>
        <v>19</v>
      </c>
      <c r="D18" s="25">
        <f>'2T'!F18</f>
        <v>262</v>
      </c>
      <c r="E18" s="25">
        <f t="shared" si="0"/>
        <v>281</v>
      </c>
    </row>
    <row r="19" spans="1:6" s="9" customFormat="1">
      <c r="A19" s="12" t="s">
        <v>41</v>
      </c>
      <c r="B19" s="12" t="s">
        <v>7</v>
      </c>
      <c r="C19" s="25">
        <f>'1T'!F19</f>
        <v>0</v>
      </c>
      <c r="D19" s="25">
        <f>'2T'!F19</f>
        <v>292</v>
      </c>
      <c r="E19" s="25">
        <f t="shared" si="0"/>
        <v>292</v>
      </c>
    </row>
    <row r="20" spans="1:6" s="9" customFormat="1">
      <c r="A20" s="12"/>
      <c r="B20" s="12" t="s">
        <v>33</v>
      </c>
      <c r="C20" s="25">
        <f>'1T'!F20</f>
        <v>0</v>
      </c>
      <c r="D20" s="25">
        <f>'2T'!F20</f>
        <v>533</v>
      </c>
      <c r="E20" s="25">
        <f t="shared" si="0"/>
        <v>533</v>
      </c>
    </row>
    <row r="21" spans="1:6" s="9" customFormat="1">
      <c r="C21" s="25">
        <f>'1T'!F21</f>
        <v>0</v>
      </c>
      <c r="D21" s="25">
        <f>'2T'!F21</f>
        <v>0</v>
      </c>
      <c r="E21" s="25">
        <f t="shared" si="0"/>
        <v>0</v>
      </c>
    </row>
    <row r="22" spans="1:6" ht="15.75" thickBot="1">
      <c r="A22" s="8" t="s">
        <v>17</v>
      </c>
      <c r="B22" s="10" t="s">
        <v>7</v>
      </c>
      <c r="C22" s="10">
        <f>'1T'!F22</f>
        <v>496</v>
      </c>
      <c r="D22" s="10">
        <f>'2T'!F22</f>
        <v>2058</v>
      </c>
      <c r="E22" s="10">
        <f t="shared" si="0"/>
        <v>2554</v>
      </c>
    </row>
    <row r="23" spans="1:6" ht="16.5" thickTop="1" thickBot="1">
      <c r="A23" s="8" t="s">
        <v>17</v>
      </c>
      <c r="B23" s="8" t="s">
        <v>33</v>
      </c>
      <c r="C23" s="8">
        <f>'1T'!F23</f>
        <v>496</v>
      </c>
      <c r="D23" s="8">
        <f>'2T'!F23</f>
        <v>5211</v>
      </c>
      <c r="E23" s="8">
        <f t="shared" si="0"/>
        <v>5707</v>
      </c>
    </row>
    <row r="24" spans="1:6" ht="15.75" thickTop="1">
      <c r="A24" s="9" t="s">
        <v>48</v>
      </c>
    </row>
    <row r="25" spans="1:6">
      <c r="A25" s="9" t="s">
        <v>52</v>
      </c>
      <c r="F25" s="11" t="s">
        <v>34</v>
      </c>
    </row>
    <row r="26" spans="1:6">
      <c r="A26" s="9"/>
    </row>
    <row r="27" spans="1:6">
      <c r="A27" s="47" t="s">
        <v>18</v>
      </c>
      <c r="B27" s="47"/>
      <c r="C27" s="47"/>
      <c r="D27" s="47"/>
      <c r="E27" s="47"/>
    </row>
    <row r="28" spans="1:6">
      <c r="A28" s="46" t="s">
        <v>11</v>
      </c>
      <c r="B28" s="46"/>
      <c r="C28" s="46"/>
      <c r="D28" s="46"/>
      <c r="E28" s="46"/>
    </row>
    <row r="29" spans="1:6">
      <c r="A29" s="46" t="s">
        <v>44</v>
      </c>
      <c r="B29" s="46"/>
      <c r="C29" s="46"/>
      <c r="D29" s="46"/>
      <c r="E29" s="46"/>
    </row>
    <row r="30" spans="1:6">
      <c r="A30" s="9"/>
    </row>
    <row r="31" spans="1:6" ht="15.75" thickBot="1">
      <c r="A31" s="15" t="s">
        <v>77</v>
      </c>
      <c r="B31" s="22" t="s">
        <v>6</v>
      </c>
      <c r="C31" s="22" t="s">
        <v>37</v>
      </c>
      <c r="D31" s="22" t="s">
        <v>51</v>
      </c>
    </row>
    <row r="32" spans="1:6">
      <c r="A32" s="9"/>
      <c r="B32" s="9"/>
      <c r="C32" s="9"/>
      <c r="D32" s="9"/>
    </row>
    <row r="33" spans="1:5">
      <c r="A33" s="12" t="s">
        <v>30</v>
      </c>
      <c r="B33" s="16">
        <f>'1T'!E33</f>
        <v>60817500</v>
      </c>
      <c r="C33" s="16">
        <f>'2T'!E33</f>
        <v>667277500</v>
      </c>
      <c r="D33" s="17">
        <f>SUM(B33:C33)</f>
        <v>728095000</v>
      </c>
    </row>
    <row r="34" spans="1:5">
      <c r="A34" s="12" t="s">
        <v>31</v>
      </c>
      <c r="B34" s="16">
        <f>'1T'!E34</f>
        <v>19890000</v>
      </c>
      <c r="C34" s="16">
        <f>'2T'!E34</f>
        <v>83782500</v>
      </c>
      <c r="D34" s="17">
        <f t="shared" ref="D34:D36" si="1">SUM(B34:C34)</f>
        <v>103672500</v>
      </c>
    </row>
    <row r="35" spans="1:5">
      <c r="A35" s="12" t="s">
        <v>32</v>
      </c>
      <c r="B35" s="16">
        <f>'1T'!E35</f>
        <v>3230000</v>
      </c>
      <c r="C35" s="16">
        <f>'2T'!E35</f>
        <v>44115000</v>
      </c>
      <c r="D35" s="17">
        <f t="shared" si="1"/>
        <v>47345000</v>
      </c>
    </row>
    <row r="36" spans="1:5">
      <c r="A36" s="12" t="s">
        <v>41</v>
      </c>
      <c r="B36" s="16">
        <f>'1T'!E36</f>
        <v>0</v>
      </c>
      <c r="C36" s="16">
        <f>'2T'!E36</f>
        <v>105400000</v>
      </c>
      <c r="D36" s="17">
        <f t="shared" si="1"/>
        <v>105400000</v>
      </c>
    </row>
    <row r="37" spans="1:5">
      <c r="A37" s="9"/>
      <c r="B37" s="16"/>
      <c r="C37" s="16"/>
      <c r="D37" s="16"/>
    </row>
    <row r="38" spans="1:5" ht="15.75" thickBot="1">
      <c r="A38" s="8" t="s">
        <v>17</v>
      </c>
      <c r="B38" s="18">
        <f>SUM(B33:B37)</f>
        <v>83937500</v>
      </c>
      <c r="C38" s="18">
        <f>SUM(C33:C37)</f>
        <v>900575000</v>
      </c>
      <c r="D38" s="18">
        <f>SUM(D33:D37)</f>
        <v>984512500</v>
      </c>
    </row>
    <row r="39" spans="1:5" ht="15.75" thickTop="1">
      <c r="A39" s="9" t="s">
        <v>48</v>
      </c>
    </row>
    <row r="40" spans="1:5">
      <c r="A40" s="9"/>
    </row>
    <row r="41" spans="1:5">
      <c r="A41" s="9"/>
    </row>
    <row r="42" spans="1:5">
      <c r="A42" s="46" t="s">
        <v>19</v>
      </c>
      <c r="B42" s="46"/>
      <c r="C42" s="46"/>
      <c r="D42" s="46"/>
      <c r="E42" s="46"/>
    </row>
    <row r="43" spans="1:5">
      <c r="A43" s="46" t="s">
        <v>11</v>
      </c>
      <c r="B43" s="46"/>
      <c r="C43" s="46"/>
      <c r="D43" s="46"/>
      <c r="E43" s="46"/>
    </row>
    <row r="44" spans="1:5">
      <c r="A44" s="46" t="s">
        <v>44</v>
      </c>
      <c r="B44" s="46"/>
      <c r="C44" s="46"/>
      <c r="D44" s="46"/>
      <c r="E44" s="46"/>
    </row>
    <row r="45" spans="1:5">
      <c r="A45" s="9"/>
    </row>
    <row r="46" spans="1:5" ht="15.75" thickBot="1">
      <c r="A46" s="15" t="s">
        <v>12</v>
      </c>
      <c r="B46" s="22" t="s">
        <v>6</v>
      </c>
      <c r="C46" s="22" t="s">
        <v>37</v>
      </c>
      <c r="D46" s="22" t="s">
        <v>51</v>
      </c>
    </row>
    <row r="47" spans="1:5">
      <c r="A47" s="9"/>
      <c r="B47" s="9"/>
      <c r="C47" s="9"/>
      <c r="D47" s="9"/>
    </row>
    <row r="48" spans="1:5">
      <c r="A48" s="9" t="s">
        <v>45</v>
      </c>
      <c r="B48" s="16">
        <f>'1T'!E48</f>
        <v>83937500</v>
      </c>
      <c r="C48" s="16">
        <f>'2T'!E48</f>
        <v>900575000</v>
      </c>
      <c r="D48" s="16">
        <f>SUM(B48:C48)</f>
        <v>984512500</v>
      </c>
    </row>
    <row r="49" spans="1:5">
      <c r="A49" s="9" t="s">
        <v>13</v>
      </c>
      <c r="B49" s="9"/>
      <c r="C49" s="9"/>
      <c r="D49" s="9"/>
    </row>
    <row r="50" spans="1:5">
      <c r="A50" s="9" t="s">
        <v>14</v>
      </c>
      <c r="B50" s="9"/>
      <c r="C50" s="9"/>
      <c r="D50" s="9"/>
    </row>
    <row r="51" spans="1:5">
      <c r="A51" s="9" t="s">
        <v>8</v>
      </c>
      <c r="B51" s="9"/>
      <c r="C51" s="9"/>
      <c r="D51" s="9"/>
    </row>
    <row r="52" spans="1:5">
      <c r="A52" s="9" t="s">
        <v>9</v>
      </c>
      <c r="B52" s="9"/>
      <c r="C52" s="9"/>
      <c r="D52" s="9"/>
    </row>
    <row r="53" spans="1:5" ht="15.75" thickBot="1">
      <c r="A53" s="8" t="s">
        <v>17</v>
      </c>
      <c r="B53" s="19"/>
      <c r="C53" s="19"/>
      <c r="D53" s="19"/>
    </row>
    <row r="54" spans="1:5" ht="15.75" thickTop="1">
      <c r="A54" s="9" t="s">
        <v>48</v>
      </c>
    </row>
    <row r="55" spans="1:5">
      <c r="A55" s="9"/>
    </row>
    <row r="56" spans="1:5">
      <c r="A56" s="9"/>
    </row>
    <row r="57" spans="1:5">
      <c r="A57" s="46" t="s">
        <v>25</v>
      </c>
      <c r="B57" s="46"/>
      <c r="C57" s="46"/>
      <c r="D57" s="46"/>
      <c r="E57" s="46"/>
    </row>
    <row r="58" spans="1:5">
      <c r="A58" s="46" t="s">
        <v>20</v>
      </c>
      <c r="B58" s="46"/>
      <c r="C58" s="46"/>
      <c r="D58" s="46"/>
      <c r="E58" s="46"/>
    </row>
    <row r="59" spans="1:5">
      <c r="A59" s="46" t="s">
        <v>44</v>
      </c>
      <c r="B59" s="46"/>
      <c r="C59" s="46"/>
      <c r="D59" s="46"/>
      <c r="E59" s="46"/>
    </row>
    <row r="60" spans="1:5">
      <c r="A60" s="9"/>
    </row>
    <row r="61" spans="1:5" ht="15.75" thickBot="1">
      <c r="A61" s="15" t="s">
        <v>12</v>
      </c>
      <c r="B61" s="22" t="s">
        <v>6</v>
      </c>
      <c r="C61" s="22" t="s">
        <v>37</v>
      </c>
      <c r="D61" s="22" t="s">
        <v>51</v>
      </c>
    </row>
    <row r="62" spans="1:5">
      <c r="A62" s="9"/>
    </row>
    <row r="63" spans="1:5">
      <c r="A63" s="11" t="s">
        <v>49</v>
      </c>
      <c r="B63" s="23">
        <f>'1T'!E63</f>
        <v>0</v>
      </c>
      <c r="C63" s="23">
        <f>'2T'!E63</f>
        <v>-83937500</v>
      </c>
      <c r="D63" s="23">
        <f>B63</f>
        <v>0</v>
      </c>
    </row>
    <row r="64" spans="1:5">
      <c r="A64" s="11" t="s">
        <v>21</v>
      </c>
      <c r="B64" s="23">
        <f>'1T'!E64</f>
        <v>0</v>
      </c>
      <c r="C64" s="23">
        <f>'2T'!E64</f>
        <v>83937500</v>
      </c>
      <c r="D64" s="23">
        <f>SUM(B64:C64)</f>
        <v>83937500</v>
      </c>
    </row>
    <row r="65" spans="1:4">
      <c r="A65" s="11" t="s">
        <v>22</v>
      </c>
      <c r="B65" s="23">
        <f>'1T'!E65</f>
        <v>0</v>
      </c>
      <c r="C65" s="23">
        <f>'2T'!E65</f>
        <v>0</v>
      </c>
      <c r="D65" s="23">
        <f>SUM(D63:D64)</f>
        <v>83937500</v>
      </c>
    </row>
    <row r="66" spans="1:4">
      <c r="A66" s="11" t="s">
        <v>23</v>
      </c>
      <c r="B66" s="23">
        <f>'1T'!E66</f>
        <v>83937500</v>
      </c>
      <c r="C66" s="23">
        <f>'2T'!E66</f>
        <v>900575000</v>
      </c>
      <c r="D66" s="23">
        <f>SUM(B66:C66)</f>
        <v>984512500</v>
      </c>
    </row>
    <row r="67" spans="1:4">
      <c r="A67" s="11" t="s">
        <v>24</v>
      </c>
      <c r="B67" s="23">
        <f>'1T'!E67</f>
        <v>-83937500</v>
      </c>
      <c r="C67" s="23">
        <f>'2T'!E67</f>
        <v>-900575000</v>
      </c>
      <c r="D67" s="23">
        <f>+D65-D66</f>
        <v>-900575000</v>
      </c>
    </row>
    <row r="68" spans="1:4" ht="15.75" thickBot="1">
      <c r="A68" s="10"/>
      <c r="B68" s="10"/>
      <c r="C68" s="10"/>
      <c r="D68" s="10"/>
    </row>
    <row r="69" spans="1:4" ht="15.75" thickTop="1">
      <c r="A69" s="9" t="s">
        <v>53</v>
      </c>
    </row>
    <row r="70" spans="1:4">
      <c r="A70" s="9" t="s">
        <v>54</v>
      </c>
    </row>
    <row r="76" spans="1:4">
      <c r="A76" s="45" t="s">
        <v>75</v>
      </c>
    </row>
    <row r="77" spans="1:4">
      <c r="A77" s="45" t="s">
        <v>78</v>
      </c>
    </row>
    <row r="78" spans="1:4">
      <c r="A78" s="45" t="s">
        <v>76</v>
      </c>
    </row>
  </sheetData>
  <mergeCells count="12">
    <mergeCell ref="A59:E59"/>
    <mergeCell ref="A1:F1"/>
    <mergeCell ref="A8:F8"/>
    <mergeCell ref="A9:F9"/>
    <mergeCell ref="A27:E27"/>
    <mergeCell ref="A28:E28"/>
    <mergeCell ref="A29:E29"/>
    <mergeCell ref="A42:E42"/>
    <mergeCell ref="A43:E43"/>
    <mergeCell ref="A44:E44"/>
    <mergeCell ref="A57:E57"/>
    <mergeCell ref="A58:E5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8"/>
  <sheetViews>
    <sheetView workbookViewId="0">
      <selection activeCell="F13" sqref="F13"/>
    </sheetView>
  </sheetViews>
  <sheetFormatPr baseColWidth="10" defaultColWidth="11.5703125" defaultRowHeight="15"/>
  <cols>
    <col min="1" max="1" width="58.85546875" style="9" customWidth="1"/>
    <col min="2" max="4" width="15.85546875" style="9" bestFit="1" customWidth="1"/>
    <col min="5" max="5" width="17" style="9" bestFit="1" customWidth="1"/>
    <col min="6" max="16384" width="11.5703125" style="9"/>
  </cols>
  <sheetData>
    <row r="1" spans="1:6" ht="15" customHeight="1">
      <c r="A1" s="46" t="s">
        <v>26</v>
      </c>
      <c r="B1" s="46"/>
      <c r="C1" s="46"/>
      <c r="D1" s="46"/>
      <c r="E1" s="46"/>
      <c r="F1" s="46"/>
    </row>
    <row r="2" spans="1:6" s="27" customFormat="1" ht="15" customHeight="1">
      <c r="A2" s="1" t="s">
        <v>0</v>
      </c>
      <c r="B2" s="4" t="s">
        <v>28</v>
      </c>
      <c r="D2" s="24"/>
    </row>
    <row r="3" spans="1:6" s="27" customFormat="1" ht="15" customHeight="1">
      <c r="A3" s="1" t="s">
        <v>1</v>
      </c>
      <c r="B3" s="4" t="s">
        <v>27</v>
      </c>
      <c r="C3" s="28"/>
      <c r="D3" s="28"/>
    </row>
    <row r="4" spans="1:6" s="27" customFormat="1" ht="15" customHeight="1">
      <c r="A4" s="1" t="s">
        <v>15</v>
      </c>
      <c r="B4" s="27" t="s">
        <v>29</v>
      </c>
      <c r="C4" s="28"/>
      <c r="D4" s="28"/>
    </row>
    <row r="5" spans="1:6" s="27" customFormat="1" ht="15" customHeight="1">
      <c r="A5" s="1" t="s">
        <v>42</v>
      </c>
      <c r="B5" s="29" t="s">
        <v>67</v>
      </c>
    </row>
    <row r="6" spans="1:6" s="27" customFormat="1" ht="15" customHeight="1">
      <c r="A6" s="1"/>
      <c r="B6" s="1"/>
    </row>
    <row r="7" spans="1:6" ht="15" customHeight="1">
      <c r="A7" s="26"/>
      <c r="B7" s="26"/>
      <c r="C7" s="26"/>
      <c r="D7" s="26"/>
      <c r="E7" s="26"/>
      <c r="F7" s="26"/>
    </row>
    <row r="8" spans="1:6" ht="15" customHeight="1">
      <c r="A8" s="46" t="s">
        <v>10</v>
      </c>
      <c r="B8" s="46"/>
      <c r="C8" s="46"/>
      <c r="D8" s="46"/>
      <c r="E8" s="46"/>
      <c r="F8" s="46"/>
    </row>
    <row r="9" spans="1:6" ht="15" customHeight="1">
      <c r="A9" s="46" t="s">
        <v>16</v>
      </c>
      <c r="B9" s="46"/>
      <c r="C9" s="46"/>
      <c r="D9" s="46"/>
      <c r="E9" s="46"/>
      <c r="F9" s="46"/>
    </row>
    <row r="11" spans="1:6" ht="15" customHeight="1" thickBot="1">
      <c r="A11" s="15" t="s">
        <v>77</v>
      </c>
      <c r="B11" s="15" t="s">
        <v>2</v>
      </c>
      <c r="C11" s="15" t="s">
        <v>6</v>
      </c>
      <c r="D11" s="15" t="s">
        <v>64</v>
      </c>
      <c r="E11" s="15" t="s">
        <v>59</v>
      </c>
      <c r="F11" s="15" t="s">
        <v>65</v>
      </c>
    </row>
    <row r="12" spans="1:6" ht="15" customHeight="1"/>
    <row r="13" spans="1:6" ht="15" customHeight="1">
      <c r="A13" s="12" t="s">
        <v>30</v>
      </c>
      <c r="B13" s="12" t="s">
        <v>7</v>
      </c>
      <c r="C13" s="30">
        <f>'1T'!F13</f>
        <v>360</v>
      </c>
      <c r="D13" s="30">
        <f>'2T'!F13</f>
        <v>1541</v>
      </c>
      <c r="E13" s="30">
        <f>+'3T'!F13</f>
        <v>1300</v>
      </c>
      <c r="F13" s="30">
        <f>SUM(C13:E13)</f>
        <v>3201</v>
      </c>
    </row>
    <row r="14" spans="1:6" ht="15" customHeight="1">
      <c r="A14" s="12"/>
      <c r="B14" s="12" t="s">
        <v>33</v>
      </c>
      <c r="C14" s="30">
        <f>'1T'!F14</f>
        <v>360</v>
      </c>
      <c r="D14" s="30">
        <f>'2T'!F14</f>
        <v>3926</v>
      </c>
      <c r="E14" s="30">
        <f>+'3T'!F14</f>
        <v>5146</v>
      </c>
      <c r="F14" s="30">
        <f t="shared" ref="F14:F23" si="0">SUM(C14:E14)</f>
        <v>9432</v>
      </c>
    </row>
    <row r="15" spans="1:6" ht="15" customHeight="1">
      <c r="A15" s="12" t="s">
        <v>31</v>
      </c>
      <c r="B15" s="12" t="s">
        <v>7</v>
      </c>
      <c r="C15" s="30">
        <f>'1T'!F15</f>
        <v>117</v>
      </c>
      <c r="D15" s="30">
        <f>'2T'!F15</f>
        <v>105</v>
      </c>
      <c r="E15" s="30">
        <f>+'3T'!F15</f>
        <v>56</v>
      </c>
      <c r="F15" s="30">
        <f t="shared" si="0"/>
        <v>278</v>
      </c>
    </row>
    <row r="16" spans="1:6" ht="15" customHeight="1">
      <c r="A16" s="12"/>
      <c r="B16" s="12" t="s">
        <v>33</v>
      </c>
      <c r="C16" s="30">
        <f>'1T'!F16</f>
        <v>117</v>
      </c>
      <c r="D16" s="30">
        <f>'2T'!F16</f>
        <v>490</v>
      </c>
      <c r="E16" s="30">
        <f>+'3T'!F16</f>
        <v>566</v>
      </c>
      <c r="F16" s="30">
        <f t="shared" si="0"/>
        <v>1173</v>
      </c>
    </row>
    <row r="17" spans="1:6" ht="15" customHeight="1">
      <c r="A17" s="12" t="s">
        <v>32</v>
      </c>
      <c r="B17" s="12" t="s">
        <v>7</v>
      </c>
      <c r="C17" s="30">
        <f>'1T'!F17</f>
        <v>19</v>
      </c>
      <c r="D17" s="30">
        <f>'2T'!F17</f>
        <v>120</v>
      </c>
      <c r="E17" s="30">
        <f>+'3T'!F17</f>
        <v>107</v>
      </c>
      <c r="F17" s="30">
        <f t="shared" si="0"/>
        <v>246</v>
      </c>
    </row>
    <row r="18" spans="1:6" ht="15" customHeight="1">
      <c r="A18" s="12"/>
      <c r="B18" s="12" t="s">
        <v>33</v>
      </c>
      <c r="C18" s="30">
        <f>'1T'!F18</f>
        <v>19</v>
      </c>
      <c r="D18" s="30">
        <f>'2T'!F18</f>
        <v>262</v>
      </c>
      <c r="E18" s="30">
        <f>+'3T'!F18</f>
        <v>428</v>
      </c>
      <c r="F18" s="30">
        <f t="shared" si="0"/>
        <v>709</v>
      </c>
    </row>
    <row r="19" spans="1:6" ht="15" customHeight="1">
      <c r="A19" s="12" t="s">
        <v>41</v>
      </c>
      <c r="B19" s="12" t="s">
        <v>7</v>
      </c>
      <c r="C19" s="30">
        <f>'1T'!F19</f>
        <v>0</v>
      </c>
      <c r="D19" s="30">
        <f>'2T'!F19</f>
        <v>292</v>
      </c>
      <c r="E19" s="30">
        <f>+'3T'!F19</f>
        <v>633</v>
      </c>
      <c r="F19" s="30">
        <f t="shared" si="0"/>
        <v>925</v>
      </c>
    </row>
    <row r="20" spans="1:6" ht="15" customHeight="1">
      <c r="A20" s="12"/>
      <c r="B20" s="12" t="s">
        <v>33</v>
      </c>
      <c r="C20" s="30">
        <f>'1T'!F20</f>
        <v>0</v>
      </c>
      <c r="D20" s="30">
        <f>'2T'!F20</f>
        <v>533</v>
      </c>
      <c r="E20" s="30">
        <f>+'3T'!F20</f>
        <v>1672</v>
      </c>
      <c r="F20" s="30">
        <f t="shared" si="0"/>
        <v>2205</v>
      </c>
    </row>
    <row r="21" spans="1:6">
      <c r="C21" s="31"/>
      <c r="D21" s="31"/>
      <c r="E21" s="31"/>
      <c r="F21" s="31"/>
    </row>
    <row r="22" spans="1:6" ht="15" customHeight="1" thickBot="1">
      <c r="A22" s="8" t="s">
        <v>17</v>
      </c>
      <c r="B22" s="8" t="s">
        <v>7</v>
      </c>
      <c r="C22" s="32">
        <f>'[1]I Trimestre'!F22</f>
        <v>560</v>
      </c>
      <c r="D22" s="32">
        <f>'[1]II Trimestre'!F22</f>
        <v>1440</v>
      </c>
      <c r="E22" s="32">
        <f>'[1]III Trimestre'!F22</f>
        <v>2462</v>
      </c>
      <c r="F22" s="32">
        <f t="shared" si="0"/>
        <v>4462</v>
      </c>
    </row>
    <row r="23" spans="1:6" ht="15" customHeight="1" thickTop="1" thickBot="1">
      <c r="A23" s="8" t="s">
        <v>17</v>
      </c>
      <c r="B23" s="8" t="s">
        <v>33</v>
      </c>
      <c r="C23" s="32">
        <f>'[1]I Trimestre'!F23</f>
        <v>1157</v>
      </c>
      <c r="D23" s="32">
        <f>'[1]II Trimestre'!F23</f>
        <v>2691</v>
      </c>
      <c r="E23" s="32">
        <f>'[1]III Trimestre'!F23</f>
        <v>5817</v>
      </c>
      <c r="F23" s="32">
        <f t="shared" si="0"/>
        <v>9665</v>
      </c>
    </row>
    <row r="24" spans="1:6" ht="15" customHeight="1" thickTop="1">
      <c r="A24" s="9" t="s">
        <v>61</v>
      </c>
      <c r="F24" s="9" t="s">
        <v>34</v>
      </c>
    </row>
    <row r="25" spans="1:6" ht="15" customHeight="1">
      <c r="A25" s="9" t="s">
        <v>52</v>
      </c>
    </row>
    <row r="26" spans="1:6" ht="15" customHeight="1"/>
    <row r="27" spans="1:6" ht="15" customHeight="1">
      <c r="A27" s="47" t="s">
        <v>18</v>
      </c>
      <c r="B27" s="47"/>
      <c r="C27" s="47"/>
      <c r="D27" s="47"/>
      <c r="E27" s="47"/>
    </row>
    <row r="28" spans="1:6" ht="15" customHeight="1">
      <c r="A28" s="46" t="s">
        <v>11</v>
      </c>
      <c r="B28" s="46"/>
      <c r="C28" s="46"/>
      <c r="D28" s="46"/>
      <c r="E28" s="46"/>
    </row>
    <row r="29" spans="1:6" ht="15" customHeight="1">
      <c r="A29" s="46" t="s">
        <v>44</v>
      </c>
      <c r="B29" s="46"/>
      <c r="C29" s="46"/>
      <c r="D29" s="46"/>
      <c r="E29" s="46"/>
    </row>
    <row r="30" spans="1:6" ht="15" customHeight="1"/>
    <row r="31" spans="1:6" ht="15" customHeight="1" thickBot="1">
      <c r="A31" s="15" t="s">
        <v>77</v>
      </c>
      <c r="B31" s="15" t="s">
        <v>6</v>
      </c>
      <c r="C31" s="15" t="s">
        <v>37</v>
      </c>
      <c r="D31" s="15" t="s">
        <v>59</v>
      </c>
      <c r="E31" s="15" t="s">
        <v>65</v>
      </c>
    </row>
    <row r="33" spans="1:5">
      <c r="A33" s="12" t="s">
        <v>30</v>
      </c>
      <c r="B33" s="35">
        <f>'1T'!E33</f>
        <v>60817500</v>
      </c>
      <c r="C33" s="35">
        <f>'2T'!E33</f>
        <v>667277500</v>
      </c>
      <c r="D33" s="33">
        <f>+'3T'!E33</f>
        <v>871100000</v>
      </c>
      <c r="E33" s="35">
        <f>SUM(B33:D33)</f>
        <v>1599195000</v>
      </c>
    </row>
    <row r="34" spans="1:5">
      <c r="A34" s="12" t="s">
        <v>31</v>
      </c>
      <c r="B34" s="35">
        <f>'1T'!E34</f>
        <v>19890000</v>
      </c>
      <c r="C34" s="35">
        <f>'2T'!E34</f>
        <v>83782500</v>
      </c>
      <c r="D34" s="33">
        <f>+'3T'!E34</f>
        <v>97932500</v>
      </c>
      <c r="E34" s="35">
        <f t="shared" ref="E34:E36" si="1">SUM(B34:D34)</f>
        <v>201605000</v>
      </c>
    </row>
    <row r="35" spans="1:5">
      <c r="A35" s="12" t="s">
        <v>32</v>
      </c>
      <c r="B35" s="35">
        <f>'1T'!E35</f>
        <v>3230000</v>
      </c>
      <c r="C35" s="35">
        <f>'2T'!E35</f>
        <v>44115000</v>
      </c>
      <c r="D35" s="33">
        <f>+'3T'!E35</f>
        <v>69870000</v>
      </c>
      <c r="E35" s="35">
        <f t="shared" si="1"/>
        <v>117215000</v>
      </c>
    </row>
    <row r="36" spans="1:5">
      <c r="A36" s="12" t="s">
        <v>41</v>
      </c>
      <c r="B36" s="35">
        <f>'1T'!E36</f>
        <v>0</v>
      </c>
      <c r="C36" s="35">
        <f>'2T'!E36</f>
        <v>105400000</v>
      </c>
      <c r="D36" s="33">
        <f>+'3T'!E36</f>
        <v>319900000</v>
      </c>
      <c r="E36" s="35">
        <f t="shared" si="1"/>
        <v>425300000</v>
      </c>
    </row>
    <row r="37" spans="1:5">
      <c r="B37" s="35"/>
      <c r="C37" s="35"/>
      <c r="D37" s="33"/>
      <c r="E37" s="35"/>
    </row>
    <row r="38" spans="1:5" ht="15.75" thickBot="1">
      <c r="A38" s="8" t="s">
        <v>17</v>
      </c>
      <c r="B38" s="18">
        <f>SUM(B33:B36)</f>
        <v>83937500</v>
      </c>
      <c r="C38" s="18">
        <f t="shared" ref="C38:E38" si="2">SUM(C33:C36)</f>
        <v>900575000</v>
      </c>
      <c r="D38" s="18">
        <f t="shared" si="2"/>
        <v>1358802500</v>
      </c>
      <c r="E38" s="18">
        <f t="shared" si="2"/>
        <v>2343315000</v>
      </c>
    </row>
    <row r="39" spans="1:5" ht="15.75" thickTop="1">
      <c r="A39" s="9" t="s">
        <v>61</v>
      </c>
    </row>
    <row r="42" spans="1:5">
      <c r="A42" s="46" t="s">
        <v>19</v>
      </c>
      <c r="B42" s="46"/>
      <c r="C42" s="46"/>
      <c r="D42" s="46"/>
      <c r="E42" s="46"/>
    </row>
    <row r="43" spans="1:5">
      <c r="A43" s="46" t="s">
        <v>11</v>
      </c>
      <c r="B43" s="46"/>
      <c r="C43" s="46"/>
      <c r="D43" s="46"/>
      <c r="E43" s="46"/>
    </row>
    <row r="44" spans="1:5">
      <c r="A44" s="46" t="s">
        <v>44</v>
      </c>
      <c r="B44" s="46"/>
      <c r="C44" s="46"/>
      <c r="D44" s="46"/>
      <c r="E44" s="46"/>
    </row>
    <row r="46" spans="1:5" ht="15.75" thickBot="1">
      <c r="A46" s="15" t="s">
        <v>12</v>
      </c>
      <c r="B46" s="15" t="s">
        <v>6</v>
      </c>
      <c r="C46" s="15" t="s">
        <v>37</v>
      </c>
      <c r="D46" s="15" t="s">
        <v>59</v>
      </c>
      <c r="E46" s="15" t="s">
        <v>65</v>
      </c>
    </row>
    <row r="48" spans="1:5">
      <c r="A48" s="9" t="s">
        <v>66</v>
      </c>
      <c r="B48" s="35">
        <f>'1T'!E48</f>
        <v>83937500</v>
      </c>
      <c r="C48" s="35">
        <f>'2T'!E48</f>
        <v>900575000</v>
      </c>
      <c r="D48" s="35">
        <f>+'3T'!E48</f>
        <v>1358802500</v>
      </c>
      <c r="E48" s="35">
        <f>SUM(B48:D48)</f>
        <v>2343315000</v>
      </c>
    </row>
    <row r="49" spans="1:5">
      <c r="A49" s="9" t="s">
        <v>13</v>
      </c>
    </row>
    <row r="50" spans="1:5">
      <c r="A50" s="9" t="s">
        <v>14</v>
      </c>
    </row>
    <row r="51" spans="1:5">
      <c r="A51" s="9" t="s">
        <v>8</v>
      </c>
    </row>
    <row r="52" spans="1:5">
      <c r="A52" s="9" t="s">
        <v>9</v>
      </c>
    </row>
    <row r="53" spans="1:5" ht="15.75" thickBot="1">
      <c r="A53" s="8" t="s">
        <v>17</v>
      </c>
      <c r="B53" s="8"/>
      <c r="C53" s="8"/>
      <c r="D53" s="8"/>
      <c r="E53" s="8"/>
    </row>
    <row r="54" spans="1:5" ht="15.75" thickTop="1">
      <c r="A54" s="9" t="s">
        <v>61</v>
      </c>
    </row>
    <row r="57" spans="1:5">
      <c r="A57" s="46" t="s">
        <v>25</v>
      </c>
      <c r="B57" s="46"/>
      <c r="C57" s="46"/>
      <c r="D57" s="46"/>
      <c r="E57" s="46"/>
    </row>
    <row r="58" spans="1:5">
      <c r="A58" s="46" t="s">
        <v>20</v>
      </c>
      <c r="B58" s="46"/>
      <c r="C58" s="46"/>
      <c r="D58" s="46"/>
      <c r="E58" s="46"/>
    </row>
    <row r="59" spans="1:5">
      <c r="A59" s="46" t="s">
        <v>44</v>
      </c>
      <c r="B59" s="46"/>
      <c r="C59" s="46"/>
      <c r="D59" s="46"/>
      <c r="E59" s="46"/>
    </row>
    <row r="61" spans="1:5" ht="15.75" thickBot="1">
      <c r="A61" s="15" t="s">
        <v>12</v>
      </c>
      <c r="B61" s="15" t="s">
        <v>6</v>
      </c>
      <c r="C61" s="15" t="s">
        <v>37</v>
      </c>
      <c r="D61" s="15" t="s">
        <v>59</v>
      </c>
      <c r="E61" s="15" t="s">
        <v>65</v>
      </c>
    </row>
    <row r="63" spans="1:5">
      <c r="A63" s="9" t="s">
        <v>49</v>
      </c>
      <c r="B63" s="16">
        <f>'1T'!E63</f>
        <v>0</v>
      </c>
      <c r="C63" s="16">
        <f>'2T'!E63</f>
        <v>-83937500</v>
      </c>
      <c r="D63" s="16">
        <f>+'3T'!E63</f>
        <v>-900575000</v>
      </c>
      <c r="E63" s="16">
        <f>B63</f>
        <v>0</v>
      </c>
    </row>
    <row r="64" spans="1:5">
      <c r="A64" s="9" t="s">
        <v>21</v>
      </c>
      <c r="B64" s="16">
        <f>'1T'!E64</f>
        <v>0</v>
      </c>
      <c r="C64" s="16">
        <f>'2T'!E64</f>
        <v>83937500</v>
      </c>
      <c r="D64" s="16">
        <f>+'3T'!E64</f>
        <v>328957500</v>
      </c>
      <c r="E64" s="16">
        <f>SUM(B64:D64)</f>
        <v>412895000</v>
      </c>
    </row>
    <row r="65" spans="1:5">
      <c r="A65" s="9" t="s">
        <v>22</v>
      </c>
      <c r="B65" s="16">
        <f>'1T'!E65</f>
        <v>0</v>
      </c>
      <c r="C65" s="16">
        <f>'2T'!E65</f>
        <v>0</v>
      </c>
      <c r="D65" s="16">
        <f>+'3T'!E65</f>
        <v>-571617500</v>
      </c>
      <c r="E65" s="16">
        <f>SUM(E63:E64)</f>
        <v>412895000</v>
      </c>
    </row>
    <row r="66" spans="1:5">
      <c r="A66" s="9" t="s">
        <v>23</v>
      </c>
      <c r="B66" s="16">
        <f>'1T'!E66</f>
        <v>83937500</v>
      </c>
      <c r="C66" s="16">
        <f>'2T'!E66</f>
        <v>900575000</v>
      </c>
      <c r="D66" s="16">
        <f>+'3T'!E66</f>
        <v>1358802500</v>
      </c>
      <c r="E66" s="16">
        <f>SUM(B66:D66)</f>
        <v>2343315000</v>
      </c>
    </row>
    <row r="67" spans="1:5">
      <c r="A67" s="9" t="s">
        <v>24</v>
      </c>
      <c r="B67" s="16">
        <f>'1T'!E67</f>
        <v>-83937500</v>
      </c>
      <c r="C67" s="16">
        <f>'2T'!E67</f>
        <v>-900575000</v>
      </c>
      <c r="D67" s="16">
        <f>+'3T'!E67</f>
        <v>-1930420000</v>
      </c>
      <c r="E67" s="16">
        <f>E65-E66</f>
        <v>-1930420000</v>
      </c>
    </row>
    <row r="68" spans="1:5" ht="15.75" thickBot="1">
      <c r="A68" s="8"/>
      <c r="B68" s="8"/>
      <c r="C68" s="8"/>
      <c r="D68" s="8"/>
      <c r="E68" s="8"/>
    </row>
    <row r="69" spans="1:5" ht="15.75" thickTop="1">
      <c r="A69" s="9" t="s">
        <v>53</v>
      </c>
    </row>
    <row r="70" spans="1:5">
      <c r="A70" s="9" t="s">
        <v>54</v>
      </c>
    </row>
    <row r="76" spans="1:5">
      <c r="A76" s="45" t="s">
        <v>75</v>
      </c>
    </row>
    <row r="77" spans="1:5">
      <c r="A77" s="45" t="s">
        <v>78</v>
      </c>
    </row>
    <row r="78" spans="1:5">
      <c r="A78" s="45" t="s">
        <v>76</v>
      </c>
    </row>
  </sheetData>
  <mergeCells count="12">
    <mergeCell ref="A59:E59"/>
    <mergeCell ref="A1:F1"/>
    <mergeCell ref="A8:F8"/>
    <mergeCell ref="A9:F9"/>
    <mergeCell ref="A27:E27"/>
    <mergeCell ref="A28:E28"/>
    <mergeCell ref="A29:E29"/>
    <mergeCell ref="A42:E42"/>
    <mergeCell ref="A43:E43"/>
    <mergeCell ref="A44:E44"/>
    <mergeCell ref="A57:E57"/>
    <mergeCell ref="A58:E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8"/>
  <sheetViews>
    <sheetView topLeftCell="A61" workbookViewId="0">
      <selection sqref="A1:F1"/>
    </sheetView>
  </sheetViews>
  <sheetFormatPr baseColWidth="10" defaultColWidth="11.5703125" defaultRowHeight="15"/>
  <cols>
    <col min="1" max="1" width="59" style="16" customWidth="1"/>
    <col min="2" max="4" width="15.85546875" style="16" bestFit="1" customWidth="1"/>
    <col min="5" max="5" width="16.85546875" style="16" bestFit="1" customWidth="1"/>
    <col min="6" max="6" width="17" style="16" bestFit="1" customWidth="1"/>
    <col min="7" max="7" width="11.5703125" style="16"/>
    <col min="8" max="8" width="12.7109375" style="16" bestFit="1" customWidth="1"/>
    <col min="9" max="16384" width="11.5703125" style="16"/>
  </cols>
  <sheetData>
    <row r="1" spans="1:7">
      <c r="A1" s="48" t="s">
        <v>26</v>
      </c>
      <c r="B1" s="48"/>
      <c r="C1" s="48"/>
      <c r="D1" s="48"/>
      <c r="E1" s="48"/>
      <c r="F1" s="48"/>
    </row>
    <row r="2" spans="1:7" s="38" customFormat="1">
      <c r="A2" s="36" t="s">
        <v>0</v>
      </c>
      <c r="B2" s="37" t="s">
        <v>28</v>
      </c>
      <c r="D2" s="39"/>
    </row>
    <row r="3" spans="1:7" s="38" customFormat="1">
      <c r="A3" s="36" t="s">
        <v>1</v>
      </c>
      <c r="B3" s="37" t="s">
        <v>27</v>
      </c>
      <c r="C3" s="40"/>
      <c r="D3" s="40"/>
    </row>
    <row r="4" spans="1:7" s="38" customFormat="1">
      <c r="A4" s="36" t="s">
        <v>15</v>
      </c>
      <c r="B4" s="38" t="s">
        <v>29</v>
      </c>
      <c r="C4" s="40"/>
      <c r="D4" s="40"/>
    </row>
    <row r="5" spans="1:7" s="38" customFormat="1">
      <c r="A5" s="36" t="s">
        <v>42</v>
      </c>
      <c r="B5" s="44">
        <v>2012</v>
      </c>
    </row>
    <row r="6" spans="1:7" s="38" customFormat="1">
      <c r="A6" s="36"/>
      <c r="B6" s="36"/>
    </row>
    <row r="7" spans="1:7">
      <c r="A7" s="42"/>
      <c r="B7" s="42"/>
      <c r="C7" s="42"/>
      <c r="D7" s="42"/>
      <c r="E7" s="42"/>
      <c r="F7" s="42"/>
    </row>
    <row r="8" spans="1:7">
      <c r="A8" s="48" t="s">
        <v>10</v>
      </c>
      <c r="B8" s="48"/>
      <c r="C8" s="48"/>
      <c r="D8" s="48"/>
      <c r="E8" s="48"/>
      <c r="F8" s="48"/>
    </row>
    <row r="9" spans="1:7">
      <c r="A9" s="48" t="s">
        <v>16</v>
      </c>
      <c r="B9" s="48"/>
      <c r="C9" s="48"/>
      <c r="D9" s="48"/>
      <c r="E9" s="48"/>
      <c r="F9" s="48"/>
    </row>
    <row r="11" spans="1:7" ht="15.75" thickBot="1">
      <c r="A11" s="15" t="s">
        <v>77</v>
      </c>
      <c r="B11" s="43" t="s">
        <v>2</v>
      </c>
      <c r="C11" s="43" t="s">
        <v>6</v>
      </c>
      <c r="D11" s="43" t="s">
        <v>37</v>
      </c>
      <c r="E11" s="43" t="s">
        <v>59</v>
      </c>
      <c r="F11" s="43" t="s">
        <v>71</v>
      </c>
      <c r="G11" s="43" t="s">
        <v>73</v>
      </c>
    </row>
    <row r="13" spans="1:7">
      <c r="A13" s="13" t="s">
        <v>30</v>
      </c>
      <c r="B13" s="13" t="s">
        <v>7</v>
      </c>
      <c r="C13" s="17">
        <f>'1T'!F13</f>
        <v>360</v>
      </c>
      <c r="D13" s="17">
        <f>'2T'!F13</f>
        <v>1541</v>
      </c>
      <c r="E13" s="17">
        <f>+'3T'!F13</f>
        <v>1300</v>
      </c>
      <c r="F13" s="17">
        <f>+'4T'!F13</f>
        <v>233</v>
      </c>
      <c r="G13" s="17">
        <f>SUM(C13:F13)</f>
        <v>3434</v>
      </c>
    </row>
    <row r="14" spans="1:7">
      <c r="A14" s="13"/>
      <c r="B14" s="13" t="s">
        <v>33</v>
      </c>
      <c r="C14" s="17">
        <f>'1T'!F14</f>
        <v>360</v>
      </c>
      <c r="D14" s="17">
        <f>'2T'!F14</f>
        <v>3926</v>
      </c>
      <c r="E14" s="17">
        <f>+'3T'!F14</f>
        <v>5146</v>
      </c>
      <c r="F14" s="17">
        <f>+'4T'!F14</f>
        <v>1700</v>
      </c>
      <c r="G14" s="17">
        <f>SUM(C14:F14)</f>
        <v>11132</v>
      </c>
    </row>
    <row r="15" spans="1:7">
      <c r="A15" s="13" t="s">
        <v>31</v>
      </c>
      <c r="B15" s="13" t="s">
        <v>7</v>
      </c>
      <c r="C15" s="17">
        <f>'1T'!F15</f>
        <v>117</v>
      </c>
      <c r="D15" s="17">
        <f>'2T'!F15</f>
        <v>105</v>
      </c>
      <c r="E15" s="17">
        <f>+'3T'!F15</f>
        <v>56</v>
      </c>
      <c r="F15" s="17">
        <f>+'4T'!F15</f>
        <v>0</v>
      </c>
      <c r="G15" s="17">
        <f t="shared" ref="G15:G23" si="0">SUM(C15:F15)</f>
        <v>278</v>
      </c>
    </row>
    <row r="16" spans="1:7">
      <c r="A16" s="13"/>
      <c r="B16" s="13" t="s">
        <v>33</v>
      </c>
      <c r="C16" s="17">
        <f>'1T'!F16</f>
        <v>117</v>
      </c>
      <c r="D16" s="17">
        <f>'2T'!F16</f>
        <v>490</v>
      </c>
      <c r="E16" s="17">
        <f>+'3T'!F16</f>
        <v>566</v>
      </c>
      <c r="F16" s="17">
        <f>+'4T'!F16</f>
        <v>368</v>
      </c>
      <c r="G16" s="17">
        <f t="shared" si="0"/>
        <v>1541</v>
      </c>
    </row>
    <row r="17" spans="1:8" ht="15" customHeight="1">
      <c r="A17" s="13" t="s">
        <v>32</v>
      </c>
      <c r="B17" s="13" t="s">
        <v>7</v>
      </c>
      <c r="C17" s="17">
        <f>'1T'!F17</f>
        <v>19</v>
      </c>
      <c r="D17" s="17">
        <f>'2T'!F17</f>
        <v>120</v>
      </c>
      <c r="E17" s="17">
        <f>+'3T'!F17</f>
        <v>107</v>
      </c>
      <c r="F17" s="17">
        <f>+'4T'!F17</f>
        <v>0</v>
      </c>
      <c r="G17" s="17">
        <f t="shared" si="0"/>
        <v>246</v>
      </c>
    </row>
    <row r="18" spans="1:8" ht="15" customHeight="1">
      <c r="A18" s="13"/>
      <c r="B18" s="13" t="s">
        <v>33</v>
      </c>
      <c r="C18" s="17">
        <f>'1T'!F18</f>
        <v>19</v>
      </c>
      <c r="D18" s="17">
        <f>'2T'!F18</f>
        <v>262</v>
      </c>
      <c r="E18" s="17">
        <f>+'3T'!F18</f>
        <v>428</v>
      </c>
      <c r="F18" s="17">
        <f>+'4T'!F18</f>
        <v>113</v>
      </c>
      <c r="G18" s="17">
        <f t="shared" si="0"/>
        <v>822</v>
      </c>
    </row>
    <row r="19" spans="1:8" ht="15" customHeight="1">
      <c r="A19" s="13" t="s">
        <v>41</v>
      </c>
      <c r="B19" s="13" t="s">
        <v>7</v>
      </c>
      <c r="C19" s="17">
        <f>'1T'!F19</f>
        <v>0</v>
      </c>
      <c r="D19" s="17">
        <f>'2T'!F19</f>
        <v>292</v>
      </c>
      <c r="E19" s="17">
        <f>+'3T'!F19</f>
        <v>633</v>
      </c>
      <c r="F19" s="17">
        <f>+'4T'!F19</f>
        <v>136</v>
      </c>
      <c r="G19" s="17">
        <f t="shared" si="0"/>
        <v>1061</v>
      </c>
    </row>
    <row r="20" spans="1:8" ht="15" customHeight="1">
      <c r="A20" s="13"/>
      <c r="B20" s="13" t="s">
        <v>33</v>
      </c>
      <c r="C20" s="17">
        <f>'1T'!F20</f>
        <v>0</v>
      </c>
      <c r="D20" s="17">
        <f>'2T'!F20</f>
        <v>533</v>
      </c>
      <c r="E20" s="17">
        <f>+'3T'!F20</f>
        <v>1672</v>
      </c>
      <c r="F20" s="17">
        <f>+'4T'!F20</f>
        <v>2706</v>
      </c>
      <c r="G20" s="17">
        <f t="shared" si="0"/>
        <v>4911</v>
      </c>
    </row>
    <row r="22" spans="1:8" ht="15" customHeight="1" thickBot="1">
      <c r="A22" s="18" t="s">
        <v>17</v>
      </c>
      <c r="B22" s="18" t="s">
        <v>7</v>
      </c>
      <c r="C22" s="18">
        <f>+C13+C15+C17+C19</f>
        <v>496</v>
      </c>
      <c r="D22" s="18">
        <f t="shared" ref="D22:F22" si="1">+D13+D15+D17+D19</f>
        <v>2058</v>
      </c>
      <c r="E22" s="18">
        <f t="shared" si="1"/>
        <v>2096</v>
      </c>
      <c r="F22" s="18">
        <f t="shared" si="1"/>
        <v>369</v>
      </c>
      <c r="G22" s="18">
        <f t="shared" si="0"/>
        <v>5019</v>
      </c>
      <c r="H22" s="35"/>
    </row>
    <row r="23" spans="1:8" ht="15" customHeight="1" thickTop="1" thickBot="1">
      <c r="A23" s="18" t="s">
        <v>17</v>
      </c>
      <c r="B23" s="18" t="s">
        <v>33</v>
      </c>
      <c r="C23" s="18">
        <f>+C14+C16+C18+C20</f>
        <v>496</v>
      </c>
      <c r="D23" s="18">
        <f t="shared" ref="D23:F23" si="2">+D14+D16+D18+D20</f>
        <v>5211</v>
      </c>
      <c r="E23" s="18">
        <f t="shared" si="2"/>
        <v>7812</v>
      </c>
      <c r="F23" s="18">
        <f t="shared" si="2"/>
        <v>4887</v>
      </c>
      <c r="G23" s="18">
        <f t="shared" si="0"/>
        <v>18406</v>
      </c>
      <c r="H23" s="35"/>
    </row>
    <row r="24" spans="1:8" ht="15" customHeight="1" thickTop="1">
      <c r="A24" s="16" t="s">
        <v>61</v>
      </c>
      <c r="F24" s="16" t="s">
        <v>34</v>
      </c>
    </row>
    <row r="25" spans="1:8" ht="15" customHeight="1">
      <c r="A25" s="16" t="s">
        <v>52</v>
      </c>
    </row>
    <row r="26" spans="1:8" ht="15" customHeight="1"/>
    <row r="27" spans="1:8" ht="15" customHeight="1">
      <c r="A27" s="49" t="s">
        <v>18</v>
      </c>
      <c r="B27" s="49"/>
      <c r="C27" s="49"/>
      <c r="D27" s="49"/>
      <c r="E27" s="49"/>
    </row>
    <row r="28" spans="1:8" ht="15" customHeight="1">
      <c r="A28" s="48" t="s">
        <v>11</v>
      </c>
      <c r="B28" s="48"/>
      <c r="C28" s="48"/>
      <c r="D28" s="48"/>
      <c r="E28" s="48"/>
    </row>
    <row r="29" spans="1:8" ht="15" customHeight="1">
      <c r="A29" s="48" t="s">
        <v>44</v>
      </c>
      <c r="B29" s="48"/>
      <c r="C29" s="48"/>
      <c r="D29" s="48"/>
      <c r="E29" s="48"/>
    </row>
    <row r="30" spans="1:8" ht="15" customHeight="1"/>
    <row r="31" spans="1:8" ht="15" customHeight="1" thickBot="1">
      <c r="A31" s="15" t="s">
        <v>77</v>
      </c>
      <c r="B31" s="43" t="s">
        <v>74</v>
      </c>
      <c r="C31" s="43" t="s">
        <v>37</v>
      </c>
      <c r="D31" s="43" t="s">
        <v>59</v>
      </c>
      <c r="E31" s="43" t="s">
        <v>71</v>
      </c>
      <c r="F31" s="43" t="s">
        <v>73</v>
      </c>
    </row>
    <row r="32" spans="1:8" ht="15" customHeight="1"/>
    <row r="33" spans="1:6" ht="15" customHeight="1">
      <c r="A33" s="13" t="s">
        <v>30</v>
      </c>
      <c r="B33" s="35">
        <f>'1T'!E33</f>
        <v>60817500</v>
      </c>
      <c r="C33" s="35">
        <f>'2T'!E33</f>
        <v>667277500</v>
      </c>
      <c r="D33" s="33">
        <f>+'3T'!E33</f>
        <v>871100000</v>
      </c>
      <c r="E33" s="35">
        <f>+'4T'!E33</f>
        <v>272510000</v>
      </c>
      <c r="F33" s="35">
        <f>SUM(B33:E33)</f>
        <v>1871705000</v>
      </c>
    </row>
    <row r="34" spans="1:6" ht="15" customHeight="1">
      <c r="A34" s="13" t="s">
        <v>31</v>
      </c>
      <c r="B34" s="35">
        <f>'1T'!E34</f>
        <v>19890000</v>
      </c>
      <c r="C34" s="35">
        <f>'2T'!E34</f>
        <v>83782500</v>
      </c>
      <c r="D34" s="33">
        <f>+'3T'!E34</f>
        <v>97932500</v>
      </c>
      <c r="E34" s="35">
        <f>+'4T'!E34</f>
        <v>66985000</v>
      </c>
      <c r="F34" s="35">
        <f t="shared" ref="F34:F36" si="3">SUM(B34:E34)</f>
        <v>268590000</v>
      </c>
    </row>
    <row r="35" spans="1:6" ht="15" customHeight="1">
      <c r="A35" s="13" t="s">
        <v>32</v>
      </c>
      <c r="B35" s="35">
        <f>'1T'!E35</f>
        <v>3230000</v>
      </c>
      <c r="C35" s="35">
        <f>'2T'!E35</f>
        <v>44115000</v>
      </c>
      <c r="D35" s="33">
        <f>+'3T'!E35</f>
        <v>69870000</v>
      </c>
      <c r="E35" s="35">
        <f>+'4T'!E35</f>
        <v>19210000</v>
      </c>
      <c r="F35" s="35">
        <f t="shared" si="3"/>
        <v>136425000</v>
      </c>
    </row>
    <row r="36" spans="1:6" ht="15" customHeight="1">
      <c r="A36" s="13" t="s">
        <v>39</v>
      </c>
      <c r="B36" s="35">
        <f>'1T'!E36</f>
        <v>0</v>
      </c>
      <c r="C36" s="35">
        <f>'2T'!E36</f>
        <v>105400000</v>
      </c>
      <c r="D36" s="33">
        <f>+'3T'!E36</f>
        <v>319900000</v>
      </c>
      <c r="E36" s="35">
        <f>+'4T'!E36</f>
        <v>521200000</v>
      </c>
      <c r="F36" s="35">
        <f t="shared" si="3"/>
        <v>946500000</v>
      </c>
    </row>
    <row r="37" spans="1:6" ht="15" customHeight="1">
      <c r="B37" s="35"/>
      <c r="C37" s="35"/>
      <c r="D37" s="33"/>
      <c r="E37" s="35"/>
      <c r="F37" s="35"/>
    </row>
    <row r="38" spans="1:6" ht="15" customHeight="1" thickBot="1">
      <c r="A38" s="18" t="s">
        <v>17</v>
      </c>
      <c r="B38" s="18">
        <f>SUM(B33:B36)</f>
        <v>83937500</v>
      </c>
      <c r="C38" s="18">
        <f t="shared" ref="C38:F38" si="4">SUM(C33:C36)</f>
        <v>900575000</v>
      </c>
      <c r="D38" s="18">
        <f t="shared" si="4"/>
        <v>1358802500</v>
      </c>
      <c r="E38" s="18">
        <f t="shared" si="4"/>
        <v>879905000</v>
      </c>
      <c r="F38" s="18">
        <f t="shared" si="4"/>
        <v>3223220000</v>
      </c>
    </row>
    <row r="39" spans="1:6" ht="15" customHeight="1" thickTop="1">
      <c r="A39" s="16" t="s">
        <v>61</v>
      </c>
    </row>
    <row r="40" spans="1:6" ht="15" customHeight="1"/>
    <row r="41" spans="1:6" ht="15" customHeight="1"/>
    <row r="42" spans="1:6" ht="15" customHeight="1">
      <c r="A42" s="48" t="s">
        <v>19</v>
      </c>
      <c r="B42" s="48"/>
      <c r="C42" s="48"/>
      <c r="D42" s="48"/>
      <c r="E42" s="48"/>
    </row>
    <row r="43" spans="1:6" ht="15" customHeight="1">
      <c r="A43" s="48" t="s">
        <v>11</v>
      </c>
      <c r="B43" s="48"/>
      <c r="C43" s="48"/>
      <c r="D43" s="48"/>
      <c r="E43" s="48"/>
    </row>
    <row r="44" spans="1:6" ht="15" customHeight="1">
      <c r="A44" s="48" t="s">
        <v>44</v>
      </c>
      <c r="B44" s="48"/>
      <c r="C44" s="48"/>
      <c r="D44" s="48"/>
      <c r="E44" s="48"/>
    </row>
    <row r="45" spans="1:6" ht="15" customHeight="1"/>
    <row r="46" spans="1:6" ht="15" customHeight="1" thickBot="1">
      <c r="A46" s="43" t="s">
        <v>12</v>
      </c>
      <c r="B46" s="43" t="s">
        <v>6</v>
      </c>
      <c r="C46" s="43" t="s">
        <v>37</v>
      </c>
      <c r="D46" s="43" t="s">
        <v>59</v>
      </c>
      <c r="E46" s="43" t="s">
        <v>71</v>
      </c>
      <c r="F46" s="43" t="s">
        <v>73</v>
      </c>
    </row>
    <row r="47" spans="1:6" ht="15" customHeight="1"/>
    <row r="48" spans="1:6">
      <c r="A48" s="16" t="s">
        <v>66</v>
      </c>
      <c r="B48" s="35">
        <f>'1T'!E48</f>
        <v>83937500</v>
      </c>
      <c r="C48" s="35">
        <f>'2T'!E48</f>
        <v>900575000</v>
      </c>
      <c r="D48" s="35">
        <f>+'3T'!E48</f>
        <v>1358802500</v>
      </c>
      <c r="E48" s="35">
        <f>+'4T'!E48</f>
        <v>879905000</v>
      </c>
      <c r="F48" s="35">
        <f>SUM(B48:E48)</f>
        <v>3223220000</v>
      </c>
    </row>
    <row r="49" spans="1:6">
      <c r="A49" s="16" t="s">
        <v>13</v>
      </c>
    </row>
    <row r="50" spans="1:6">
      <c r="A50" s="16" t="s">
        <v>14</v>
      </c>
    </row>
    <row r="51" spans="1:6">
      <c r="A51" s="16" t="s">
        <v>8</v>
      </c>
    </row>
    <row r="52" spans="1:6">
      <c r="A52" s="16" t="s">
        <v>9</v>
      </c>
    </row>
    <row r="53" spans="1:6" ht="15.75" thickBot="1">
      <c r="A53" s="18" t="s">
        <v>17</v>
      </c>
      <c r="B53" s="18"/>
      <c r="C53" s="18"/>
      <c r="D53" s="18"/>
      <c r="E53" s="18"/>
      <c r="F53" s="18"/>
    </row>
    <row r="54" spans="1:6" ht="15.75" thickTop="1">
      <c r="A54" s="16" t="s">
        <v>61</v>
      </c>
    </row>
    <row r="57" spans="1:6">
      <c r="A57" s="48" t="s">
        <v>25</v>
      </c>
      <c r="B57" s="48"/>
      <c r="C57" s="48"/>
      <c r="D57" s="48"/>
      <c r="E57" s="48"/>
    </row>
    <row r="58" spans="1:6">
      <c r="A58" s="48" t="s">
        <v>20</v>
      </c>
      <c r="B58" s="48"/>
      <c r="C58" s="48"/>
      <c r="D58" s="48"/>
      <c r="E58" s="48"/>
    </row>
    <row r="59" spans="1:6">
      <c r="A59" s="48" t="s">
        <v>44</v>
      </c>
      <c r="B59" s="48"/>
      <c r="C59" s="48"/>
      <c r="D59" s="48"/>
      <c r="E59" s="48"/>
    </row>
    <row r="61" spans="1:6" ht="15.75" thickBot="1">
      <c r="A61" s="43" t="s">
        <v>12</v>
      </c>
      <c r="B61" s="43" t="s">
        <v>6</v>
      </c>
      <c r="C61" s="43" t="s">
        <v>37</v>
      </c>
      <c r="D61" s="43" t="s">
        <v>59</v>
      </c>
      <c r="E61" s="43" t="s">
        <v>71</v>
      </c>
      <c r="F61" s="43" t="s">
        <v>73</v>
      </c>
    </row>
    <row r="63" spans="1:6">
      <c r="A63" s="16" t="s">
        <v>49</v>
      </c>
      <c r="B63" s="16">
        <f>'1T'!E63</f>
        <v>0</v>
      </c>
      <c r="C63" s="16">
        <f>'2T'!E63</f>
        <v>-83937500</v>
      </c>
      <c r="D63" s="16">
        <f>+'3T'!E63</f>
        <v>-900575000</v>
      </c>
      <c r="E63" s="16">
        <f>+'4T'!E63</f>
        <v>-1930420000</v>
      </c>
      <c r="F63" s="16">
        <f>B63</f>
        <v>0</v>
      </c>
    </row>
    <row r="64" spans="1:6">
      <c r="A64" s="16" t="s">
        <v>21</v>
      </c>
      <c r="B64" s="16">
        <f>'1T'!E64</f>
        <v>0</v>
      </c>
      <c r="C64" s="16">
        <f>'2T'!E64</f>
        <v>83937500</v>
      </c>
      <c r="D64" s="16">
        <f>+'3T'!E64</f>
        <v>328957500</v>
      </c>
      <c r="E64" s="16">
        <f>+'4T'!E64</f>
        <v>880995000</v>
      </c>
      <c r="F64" s="16">
        <f>SUM(B64:E64)</f>
        <v>1293890000</v>
      </c>
    </row>
    <row r="65" spans="1:6">
      <c r="A65" s="16" t="s">
        <v>22</v>
      </c>
      <c r="B65" s="16">
        <f>'1T'!E65</f>
        <v>0</v>
      </c>
      <c r="C65" s="16">
        <f>'2T'!E65</f>
        <v>0</v>
      </c>
      <c r="D65" s="16">
        <f>+'3T'!E65</f>
        <v>-571617500</v>
      </c>
      <c r="E65" s="16">
        <f>+'4T'!E65</f>
        <v>-1049425000</v>
      </c>
      <c r="F65" s="16">
        <f>SUM(F63:F64)</f>
        <v>1293890000</v>
      </c>
    </row>
    <row r="66" spans="1:6">
      <c r="A66" s="16" t="s">
        <v>23</v>
      </c>
      <c r="B66" s="16">
        <f>'1T'!E66</f>
        <v>83937500</v>
      </c>
      <c r="C66" s="16">
        <f>'2T'!E66</f>
        <v>900575000</v>
      </c>
      <c r="D66" s="16">
        <f>+'3T'!E66</f>
        <v>1358802500</v>
      </c>
      <c r="E66" s="16">
        <f>+'4T'!E66</f>
        <v>879905000</v>
      </c>
      <c r="F66" s="16">
        <f>SUM(B66:E66)</f>
        <v>3223220000</v>
      </c>
    </row>
    <row r="67" spans="1:6">
      <c r="A67" s="16" t="s">
        <v>24</v>
      </c>
      <c r="B67" s="16">
        <f>'1T'!E67</f>
        <v>-83937500</v>
      </c>
      <c r="C67" s="16">
        <f>'2T'!E67</f>
        <v>-900575000</v>
      </c>
      <c r="D67" s="16">
        <f>+'3T'!E67</f>
        <v>-1930420000</v>
      </c>
      <c r="E67" s="16">
        <f>+'4T'!E67</f>
        <v>-1929330000</v>
      </c>
      <c r="F67" s="16">
        <f>F65-F66</f>
        <v>-1929330000</v>
      </c>
    </row>
    <row r="68" spans="1:6" ht="15.75" thickBot="1">
      <c r="A68" s="18"/>
      <c r="B68" s="18"/>
      <c r="C68" s="18"/>
      <c r="D68" s="18"/>
      <c r="E68" s="18"/>
      <c r="F68" s="18"/>
    </row>
    <row r="69" spans="1:6" ht="15.75" thickTop="1">
      <c r="A69" s="16" t="s">
        <v>53</v>
      </c>
    </row>
    <row r="70" spans="1:6">
      <c r="A70" s="16" t="s">
        <v>54</v>
      </c>
    </row>
    <row r="76" spans="1:6">
      <c r="A76" s="45" t="s">
        <v>75</v>
      </c>
    </row>
    <row r="77" spans="1:6">
      <c r="A77" s="45" t="s">
        <v>78</v>
      </c>
    </row>
    <row r="78" spans="1:6">
      <c r="A78" s="45" t="s">
        <v>76</v>
      </c>
    </row>
  </sheetData>
  <mergeCells count="12">
    <mergeCell ref="A59:E59"/>
    <mergeCell ref="A1:F1"/>
    <mergeCell ref="A8:F8"/>
    <mergeCell ref="A9:F9"/>
    <mergeCell ref="A27:E27"/>
    <mergeCell ref="A28:E28"/>
    <mergeCell ref="A29:E29"/>
    <mergeCell ref="A42:E42"/>
    <mergeCell ref="A43:E43"/>
    <mergeCell ref="A44:E44"/>
    <mergeCell ref="A57:E57"/>
    <mergeCell ref="A58:E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Horacio Rodriguez</cp:lastModifiedBy>
  <cp:lastPrinted>2012-09-03T20:46:05Z</cp:lastPrinted>
  <dcterms:created xsi:type="dcterms:W3CDTF">2011-03-10T14:40:05Z</dcterms:created>
  <dcterms:modified xsi:type="dcterms:W3CDTF">2013-08-20T16:49:24Z</dcterms:modified>
</cp:coreProperties>
</file>