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Notas" sheetId="1" r:id="rId1"/>
    <sheet name="1T" sheetId="2" r:id="rId2"/>
    <sheet name="2T" sheetId="3" r:id="rId3"/>
    <sheet name="3T" sheetId="4" r:id="rId4"/>
    <sheet name="4T" sheetId="5" r:id="rId5"/>
    <sheet name="Semestral" sheetId="6" r:id="rId6"/>
    <sheet name="3T Acumulado" sheetId="7" r:id="rId7"/>
    <sheet name="Anual" sheetId="8" r:id="rId8"/>
  </sheets>
  <externalReferences>
    <externalReference r:id="rId11"/>
  </externalReference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<sst xmlns="http://schemas.openxmlformats.org/spreadsheetml/2006/main" count="595" uniqueCount="114">
  <si>
    <t>Primer Trimestre</t>
  </si>
  <si>
    <t>Cuadro 1</t>
  </si>
  <si>
    <t>1)  Con respecto a los productos, se encuentra en tramite una modificación con el fin de incorporar la adquisición e instalación de equipos de desinfección (programa de desinfección 2012)</t>
  </si>
  <si>
    <t>2) El proyecto concluido, corresponde a Paso Garres de Turbares, ubicado en el distrito San Juan Mata del cantón de Turbares</t>
  </si>
  <si>
    <t>Cuadro 2</t>
  </si>
  <si>
    <t>1) No se presentan gastos por estar en trámite el primer  desembolso</t>
  </si>
  <si>
    <t>Cuadro 3</t>
  </si>
  <si>
    <t>Segundo Trimestre</t>
  </si>
  <si>
    <t>Tercer Trimestre</t>
  </si>
  <si>
    <t>Cuarto Trimestre</t>
  </si>
  <si>
    <t>Reporte de beneficiarios efectivos financiados por el Fondo de Desarrollo Social y Asignaciones Familiares</t>
  </si>
  <si>
    <t>Programa:</t>
  </si>
  <si>
    <t>Abastecimiento de Agua Potable a Comunidades Rurales</t>
  </si>
  <si>
    <t>Instituto Costarricense de Acueductos y Alcantarillados</t>
  </si>
  <si>
    <t xml:space="preserve">Unidad Ejecutora: </t>
  </si>
  <si>
    <t>Subgerencia de Sistemas Comunales</t>
  </si>
  <si>
    <t>Unidad</t>
  </si>
  <si>
    <t>enero</t>
  </si>
  <si>
    <t>febrero</t>
  </si>
  <si>
    <t>marzo</t>
  </si>
  <si>
    <t xml:space="preserve">I Trimestre </t>
  </si>
  <si>
    <t>Personas</t>
  </si>
  <si>
    <t>Obras</t>
  </si>
  <si>
    <t>Ampliacion o mejoras de acueductos rurales existentes</t>
  </si>
  <si>
    <t>FODESAF</t>
  </si>
  <si>
    <t>Reporte de gastos efectivos por producto financiados por el Fondo de Desarrollo Social y Asignaciones Familiares</t>
  </si>
  <si>
    <t>Total</t>
  </si>
  <si>
    <t>Reporte de gastos efectivos por rubro financiados por el Fondo de Desarrollo Social y Asignaciones Familiares</t>
  </si>
  <si>
    <t>Rubro por objeto de gasto</t>
  </si>
  <si>
    <t>Materiales. y Productos  de Metal</t>
  </si>
  <si>
    <t>Materiales y productos minerales y asfálticos</t>
  </si>
  <si>
    <t>Madera y sus derivados</t>
  </si>
  <si>
    <t>Materiales y productos eléctricos</t>
  </si>
  <si>
    <t>Materiales  y Productos de Plástico</t>
  </si>
  <si>
    <t>Otros materiales y productos</t>
  </si>
  <si>
    <t>Equipo de Bombeo y filtración</t>
  </si>
  <si>
    <t>Equipo de producción</t>
  </si>
  <si>
    <t>Hidrómetros y cajas</t>
  </si>
  <si>
    <t>Maquinaria y Equipo variado</t>
  </si>
  <si>
    <t>Obras para Acueductos</t>
  </si>
  <si>
    <t>Superávit 2011</t>
  </si>
  <si>
    <t>Reporte de ingresos efectivos girados por el Fondo de Desarrollo Social y Asignaciones Familiares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</si>
  <si>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</si>
  <si>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</si>
  <si>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</si>
  <si>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</si>
  <si>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</si>
  <si>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Notas</t>
  </si>
  <si>
    <t>Institución:</t>
  </si>
  <si>
    <t>Período:</t>
  </si>
  <si>
    <t>Primer trimestre 2012</t>
  </si>
  <si>
    <t>Cuadro N°1</t>
  </si>
  <si>
    <t>Construcción sistemas de acueductos rurales</t>
  </si>
  <si>
    <t>Ampliación o mejoras de acueductos rurales existentes</t>
  </si>
  <si>
    <t>Cuadro  N°2</t>
  </si>
  <si>
    <t>Unidad: colones</t>
  </si>
  <si>
    <t>Cuadro  N°3</t>
  </si>
  <si>
    <t>Cuadro  N°4</t>
  </si>
  <si>
    <t>Enero</t>
  </si>
  <si>
    <t>Febrero</t>
  </si>
  <si>
    <t>Marzo</t>
  </si>
  <si>
    <t>Ingresos de acuerdo a Desaf</t>
  </si>
  <si>
    <t>Abril</t>
  </si>
  <si>
    <t>Mayo</t>
  </si>
  <si>
    <t>Junio</t>
  </si>
  <si>
    <t xml:space="preserve">II Trimestre </t>
  </si>
  <si>
    <t>Fuente: Administración y Finanzas, ICAA</t>
  </si>
  <si>
    <t>Cuadro N°2</t>
  </si>
  <si>
    <t>Unidad: Colones</t>
  </si>
  <si>
    <t>Cuadro N°3</t>
  </si>
  <si>
    <t>Cuadro N°4</t>
  </si>
  <si>
    <t>Cuadro No.1</t>
  </si>
  <si>
    <t>Julio</t>
  </si>
  <si>
    <t>Agosto</t>
  </si>
  <si>
    <t>Setiembre</t>
  </si>
  <si>
    <t xml:space="preserve">III Trimestre </t>
  </si>
  <si>
    <t>Cuadro No.2</t>
  </si>
  <si>
    <t>Cuadro No.3</t>
  </si>
  <si>
    <t>Cuadro No.4</t>
  </si>
  <si>
    <t>Segundo Trimestre 2012</t>
  </si>
  <si>
    <t>Tercer Trimestre 2012</t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</si>
  <si>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Programación y Control UEN-AP, SGSC</t>
    </r>
  </si>
  <si>
    <r>
      <rPr>
        <b/>
        <sz val="11"/>
        <rFont val="Calibri"/>
        <family val="2"/>
      </rPr>
      <t>Fuente</t>
    </r>
    <r>
      <rPr>
        <sz val="11"/>
        <rFont val="Calibri"/>
        <family val="2"/>
      </rPr>
      <t>: Administración y Finanzas</t>
    </r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</si>
  <si>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Administración y Finanzas</t>
    </r>
  </si>
  <si>
    <t>Octubre</t>
  </si>
  <si>
    <t>Noviembre</t>
  </si>
  <si>
    <t>Diciembre</t>
  </si>
  <si>
    <t xml:space="preserve">IV Trimestre </t>
  </si>
  <si>
    <t>Cuarto Trimestre 2012</t>
  </si>
  <si>
    <t>I Trimestre</t>
  </si>
  <si>
    <t>II Trimestre</t>
  </si>
  <si>
    <t>I Semestre</t>
  </si>
  <si>
    <t>Fuente: Administración y Finanzas</t>
  </si>
  <si>
    <t>CUADRO No.1</t>
  </si>
  <si>
    <t>III Trimestre</t>
  </si>
  <si>
    <t>Acumulado</t>
  </si>
  <si>
    <t>Materiales y Productos  de Metal</t>
  </si>
  <si>
    <t>I trimestre</t>
  </si>
  <si>
    <t>Anual</t>
  </si>
  <si>
    <t>IV Trimestre</t>
  </si>
  <si>
    <t>Inicial</t>
  </si>
  <si>
    <t>Adquisición e instalación de equipos de cloracion para acueductos existentes</t>
  </si>
  <si>
    <t>Adquisición e instalación de equipos eliminadores de Arsénico</t>
  </si>
  <si>
    <t xml:space="preserve">Programa de desinfección </t>
  </si>
  <si>
    <t>Programa eliminadores de  Arsenico</t>
  </si>
  <si>
    <t>Nota: No concide el cuadro #2 y #3  por la ejecucion del superávit 2011  por ¢136.320.813,84, porque el cuadro #2 son solo metas</t>
  </si>
  <si>
    <t>Primer Semestre 2012</t>
  </si>
  <si>
    <t>Acumulado tercer trimestre 2012</t>
  </si>
  <si>
    <t>Notas:</t>
  </si>
  <si>
    <t>Fecha de actualización: 12/02/2013</t>
  </si>
  <si>
    <t>En revisión por parte de la Unidad Ejecutora</t>
  </si>
  <si>
    <t>Beneficio</t>
  </si>
  <si>
    <t>VD: En el informe del cuarto trimestre se cambia la información referente a mayo, los datos son 2598206 y 86046929,69</t>
  </si>
  <si>
    <t>VD: en el informe del cuarto trimestre el concepto por otros materiales y productos de mayo cambia por la suma de  1171016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</si>
</sst>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;[Red]\-#,##0.00"/>
    <numFmt numFmtId="165" formatCode="#,###.0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#,##0.00\ ;&quot; (&quot;#,##0.00\);&quot; -&quot;#\ ;@\ "/>
    <numFmt numFmtId="172" formatCode="[$-140A]dddd\,\ dd&quot; de &quot;mmmm&quot; de &quot;yyyy"/>
    <numFmt numFmtId="173" formatCode="[$-140A]hh:mm:ss\ AM/PM"/>
  </numFmts>
  <fonts count="40"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/>
    </xf>
    <xf numFmtId="169" fontId="4" fillId="0" borderId="0" xfId="47" applyNumberFormat="1" applyFont="1" applyFill="1" applyAlignment="1">
      <alignment/>
    </xf>
    <xf numFmtId="169" fontId="4" fillId="0" borderId="0" xfId="47" applyNumberFormat="1" applyFont="1" applyAlignment="1">
      <alignment/>
    </xf>
    <xf numFmtId="169" fontId="4" fillId="0" borderId="0" xfId="47" applyNumberFormat="1" applyFont="1" applyFill="1" applyAlignment="1">
      <alignment horizontal="right"/>
    </xf>
    <xf numFmtId="169" fontId="4" fillId="0" borderId="0" xfId="47" applyNumberFormat="1" applyFont="1" applyFill="1" applyAlignment="1">
      <alignment horizontal="left"/>
    </xf>
    <xf numFmtId="169" fontId="4" fillId="0" borderId="0" xfId="47" applyNumberFormat="1" applyFont="1" applyFill="1" applyBorder="1" applyAlignment="1">
      <alignment/>
    </xf>
    <xf numFmtId="169" fontId="4" fillId="0" borderId="0" xfId="47" applyNumberFormat="1" applyFont="1" applyFill="1" applyAlignment="1">
      <alignment horizontal="center"/>
    </xf>
    <xf numFmtId="169" fontId="4" fillId="0" borderId="10" xfId="47" applyNumberFormat="1" applyFont="1" applyFill="1" applyBorder="1" applyAlignment="1">
      <alignment horizontal="center"/>
    </xf>
    <xf numFmtId="169" fontId="4" fillId="0" borderId="0" xfId="47" applyNumberFormat="1" applyFont="1" applyFill="1" applyBorder="1" applyAlignment="1">
      <alignment horizontal="center"/>
    </xf>
    <xf numFmtId="169" fontId="4" fillId="0" borderId="11" xfId="47" applyNumberFormat="1" applyFont="1" applyFill="1" applyBorder="1" applyAlignment="1">
      <alignment vertical="center"/>
    </xf>
    <xf numFmtId="169" fontId="4" fillId="0" borderId="0" xfId="47" applyNumberFormat="1" applyFont="1" applyFill="1" applyBorder="1" applyAlignment="1">
      <alignment/>
    </xf>
    <xf numFmtId="169" fontId="4" fillId="0" borderId="0" xfId="47" applyNumberFormat="1" applyFont="1" applyBorder="1" applyAlignment="1">
      <alignment/>
    </xf>
    <xf numFmtId="169" fontId="4" fillId="0" borderId="0" xfId="47" applyNumberFormat="1" applyFont="1" applyFill="1" applyBorder="1" applyAlignment="1">
      <alignment vertical="center"/>
    </xf>
    <xf numFmtId="169" fontId="4" fillId="0" borderId="12" xfId="47" applyNumberFormat="1" applyFont="1" applyBorder="1" applyAlignment="1">
      <alignment/>
    </xf>
    <xf numFmtId="169" fontId="4" fillId="0" borderId="12" xfId="47" applyNumberFormat="1" applyFont="1" applyFill="1" applyBorder="1" applyAlignment="1">
      <alignment/>
    </xf>
    <xf numFmtId="169" fontId="4" fillId="0" borderId="13" xfId="47" applyNumberFormat="1" applyFont="1" applyFill="1" applyBorder="1" applyAlignment="1">
      <alignment horizontal="center"/>
    </xf>
    <xf numFmtId="169" fontId="4" fillId="0" borderId="0" xfId="47" applyNumberFormat="1" applyFont="1" applyFill="1" applyBorder="1" applyAlignment="1">
      <alignment horizontal="left"/>
    </xf>
    <xf numFmtId="169" fontId="4" fillId="0" borderId="0" xfId="47" applyNumberFormat="1" applyFont="1" applyFill="1" applyBorder="1" applyAlignment="1">
      <alignment horizontal="right"/>
    </xf>
    <xf numFmtId="169" fontId="4" fillId="0" borderId="0" xfId="47" applyNumberFormat="1" applyFont="1" applyFill="1" applyBorder="1" applyAlignment="1">
      <alignment horizontal="right" vertical="center"/>
    </xf>
    <xf numFmtId="169" fontId="4" fillId="0" borderId="14" xfId="47" applyNumberFormat="1" applyFont="1" applyBorder="1" applyAlignment="1">
      <alignment/>
    </xf>
    <xf numFmtId="169" fontId="4" fillId="0" borderId="0" xfId="47" applyNumberFormat="1" applyFont="1" applyFill="1" applyBorder="1" applyAlignment="1">
      <alignment horizontal="justify" vertical="center"/>
    </xf>
    <xf numFmtId="169" fontId="4" fillId="0" borderId="15" xfId="47" applyNumberFormat="1" applyFont="1" applyBorder="1" applyAlignment="1">
      <alignment/>
    </xf>
    <xf numFmtId="169" fontId="4" fillId="6" borderId="0" xfId="47" applyNumberFormat="1" applyFont="1" applyFill="1" applyAlignment="1">
      <alignment/>
    </xf>
    <xf numFmtId="169" fontId="4" fillId="33" borderId="0" xfId="47" applyNumberFormat="1" applyFont="1" applyFill="1" applyAlignment="1">
      <alignment/>
    </xf>
    <xf numFmtId="169" fontId="4" fillId="0" borderId="0" xfId="47" applyNumberFormat="1" applyFont="1" applyAlignment="1">
      <alignment horizontal="right"/>
    </xf>
    <xf numFmtId="169" fontId="4" fillId="0" borderId="0" xfId="47" applyNumberFormat="1" applyFont="1" applyAlignment="1">
      <alignment horizontal="left"/>
    </xf>
    <xf numFmtId="169" fontId="4" fillId="0" borderId="0" xfId="47" applyNumberFormat="1" applyFont="1" applyAlignment="1">
      <alignment/>
    </xf>
    <xf numFmtId="169" fontId="4" fillId="0" borderId="0" xfId="47" applyNumberFormat="1" applyFont="1" applyAlignment="1">
      <alignment horizontal="center"/>
    </xf>
    <xf numFmtId="169" fontId="4" fillId="0" borderId="0" xfId="47" applyNumberFormat="1" applyFont="1" applyBorder="1" applyAlignment="1">
      <alignment vertical="center"/>
    </xf>
    <xf numFmtId="169" fontId="4" fillId="0" borderId="16" xfId="47" applyNumberFormat="1" applyFont="1" applyBorder="1" applyAlignment="1">
      <alignment vertical="center"/>
    </xf>
    <xf numFmtId="169" fontId="4" fillId="0" borderId="16" xfId="47" applyNumberFormat="1" applyFont="1" applyBorder="1" applyAlignment="1">
      <alignment/>
    </xf>
    <xf numFmtId="169" fontId="4" fillId="0" borderId="17" xfId="47" applyNumberFormat="1" applyFont="1" applyBorder="1" applyAlignment="1">
      <alignment vertical="center"/>
    </xf>
    <xf numFmtId="169" fontId="4" fillId="0" borderId="0" xfId="47" applyNumberFormat="1" applyFont="1" applyFill="1" applyBorder="1" applyAlignment="1" applyProtection="1">
      <alignment/>
      <protection/>
    </xf>
    <xf numFmtId="169" fontId="4" fillId="0" borderId="14" xfId="47" applyNumberFormat="1" applyFont="1" applyFill="1" applyBorder="1" applyAlignment="1">
      <alignment/>
    </xf>
    <xf numFmtId="169" fontId="4" fillId="0" borderId="0" xfId="47" applyNumberFormat="1" applyFont="1" applyFill="1" applyBorder="1" applyAlignment="1">
      <alignment horizontal="center"/>
    </xf>
    <xf numFmtId="169" fontId="4" fillId="0" borderId="0" xfId="47" applyNumberFormat="1" applyFont="1" applyFill="1" applyAlignment="1">
      <alignment horizontal="center"/>
    </xf>
    <xf numFmtId="169" fontId="4" fillId="33" borderId="14" xfId="47" applyNumberFormat="1" applyFont="1" applyFill="1" applyBorder="1" applyAlignment="1">
      <alignment/>
    </xf>
    <xf numFmtId="169" fontId="4" fillId="0" borderId="0" xfId="47" applyNumberFormat="1" applyFont="1" applyFill="1" applyBorder="1" applyAlignment="1">
      <alignment horizontal="center" vertical="center"/>
    </xf>
    <xf numFmtId="169" fontId="4" fillId="0" borderId="16" xfId="47" applyNumberFormat="1" applyFont="1" applyFill="1" applyBorder="1" applyAlignment="1">
      <alignment vertical="center"/>
    </xf>
    <xf numFmtId="169" fontId="4" fillId="0" borderId="0" xfId="47" applyNumberFormat="1" applyFont="1" applyFill="1" applyAlignment="1">
      <alignment/>
    </xf>
    <xf numFmtId="1" fontId="4" fillId="0" borderId="0" xfId="47" applyNumberFormat="1" applyFont="1" applyFill="1" applyAlignment="1">
      <alignment horizontal="left"/>
    </xf>
    <xf numFmtId="169" fontId="4" fillId="0" borderId="0" xfId="47" applyNumberFormat="1" applyFont="1" applyFill="1" applyBorder="1" applyAlignment="1">
      <alignment horizontal="left" vertical="center"/>
    </xf>
    <xf numFmtId="169" fontId="0" fillId="0" borderId="0" xfId="47" applyNumberFormat="1" applyFont="1" applyFill="1" applyAlignment="1">
      <alignment/>
    </xf>
    <xf numFmtId="169" fontId="34" fillId="0" borderId="0" xfId="47" applyNumberFormat="1" applyFont="1" applyAlignment="1">
      <alignment/>
    </xf>
    <xf numFmtId="169" fontId="4" fillId="0" borderId="0" xfId="47" applyNumberFormat="1" applyFont="1" applyFill="1" applyBorder="1" applyAlignment="1">
      <alignment horizontal="center"/>
    </xf>
    <xf numFmtId="169" fontId="4" fillId="0" borderId="0" xfId="47" applyNumberFormat="1" applyFont="1" applyFill="1" applyAlignment="1">
      <alignment horizontal="center"/>
    </xf>
    <xf numFmtId="169" fontId="4" fillId="0" borderId="0" xfId="47" applyNumberFormat="1" applyFont="1" applyAlignment="1">
      <alignment horizontal="center"/>
    </xf>
    <xf numFmtId="169" fontId="34" fillId="0" borderId="0" xfId="47" applyNumberFormat="1" applyFont="1" applyFill="1" applyAlignment="1">
      <alignment/>
    </xf>
    <xf numFmtId="4" fontId="22" fillId="6" borderId="0" xfId="45" applyNumberFormat="1" applyFont="1" applyFill="1">
      <alignment/>
      <protection/>
    </xf>
    <xf numFmtId="4" fontId="22" fillId="6" borderId="18" xfId="45" applyNumberFormat="1" applyFont="1" applyFill="1" applyBorder="1">
      <alignment/>
      <protection/>
    </xf>
    <xf numFmtId="4" fontId="22" fillId="33" borderId="18" xfId="45" applyNumberFormat="1" applyFont="1" applyFill="1" applyBorder="1">
      <alignment/>
      <protection/>
    </xf>
    <xf numFmtId="4" fontId="22" fillId="33" borderId="0" xfId="45" applyNumberFormat="1" applyFont="1" applyFill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&#243;nica%20Delgado\Documents\Cath\Informes%20Trimestrales%202012%2022102012\Informes%20Trimestrales%202011%20WEB\I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1T"/>
      <sheetName val="2T"/>
      <sheetName val="3T"/>
      <sheetName val="4T"/>
      <sheetName val="Semestral"/>
      <sheetName val="3T Acumulado"/>
      <sheetName val="Anual"/>
    </sheetNames>
    <sheetDataSet>
      <sheetData sheetId="5">
        <row r="56">
          <cell r="B56">
            <v>0</v>
          </cell>
          <cell r="C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1" width="11.57421875" style="0" customWidth="1"/>
    <col min="2" max="2" width="83.8515625" style="0" customWidth="1"/>
  </cols>
  <sheetData>
    <row r="1" spans="1:2" ht="15">
      <c r="A1" s="3" t="s">
        <v>47</v>
      </c>
      <c r="B1" s="2"/>
    </row>
    <row r="3" ht="15.75">
      <c r="A3" s="1" t="s">
        <v>0</v>
      </c>
    </row>
    <row r="4" s="4" customFormat="1" ht="12.75"/>
    <row r="5" spans="1:2" s="4" customFormat="1" ht="38.25">
      <c r="A5" s="5" t="s">
        <v>1</v>
      </c>
      <c r="B5" s="6" t="s">
        <v>2</v>
      </c>
    </row>
    <row r="6" s="4" customFormat="1" ht="25.5">
      <c r="B6" s="7" t="s">
        <v>3</v>
      </c>
    </row>
    <row r="7" s="4" customFormat="1" ht="12.75"/>
    <row r="8" spans="1:2" s="4" customFormat="1" ht="12.75">
      <c r="A8" s="4" t="s">
        <v>4</v>
      </c>
      <c r="B8" s="4" t="s">
        <v>5</v>
      </c>
    </row>
    <row r="9" s="4" customFormat="1" ht="12.75"/>
    <row r="10" spans="1:2" s="4" customFormat="1" ht="12.75">
      <c r="A10" s="4" t="s">
        <v>6</v>
      </c>
      <c r="B10" s="4" t="s">
        <v>5</v>
      </c>
    </row>
    <row r="11" s="4" customFormat="1" ht="12.75"/>
    <row r="12" s="4" customFormat="1" ht="12.75"/>
    <row r="13" s="4" customFormat="1" ht="12.75"/>
    <row r="16" ht="15.75">
      <c r="A16" s="1" t="s">
        <v>7</v>
      </c>
    </row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9" ht="15.75">
      <c r="A29" s="1" t="s">
        <v>8</v>
      </c>
    </row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2" ht="15.75">
      <c r="A42" s="1" t="s">
        <v>9</v>
      </c>
    </row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1" sqref="A1:F1"/>
    </sheetView>
  </sheetViews>
  <sheetFormatPr defaultColWidth="10.7109375" defaultRowHeight="12.75"/>
  <cols>
    <col min="1" max="1" width="56.00390625" style="8" customWidth="1"/>
    <col min="2" max="2" width="16.140625" style="8" customWidth="1"/>
    <col min="3" max="3" width="15.421875" style="8" bestFit="1" customWidth="1"/>
    <col min="4" max="4" width="16.00390625" style="8" customWidth="1"/>
    <col min="5" max="5" width="15.28125" style="8" customWidth="1"/>
    <col min="6" max="6" width="13.140625" style="8" customWidth="1"/>
    <col min="7" max="7" width="10.8515625" style="8" bestFit="1" customWidth="1"/>
    <col min="8" max="8" width="10.8515625" style="9" bestFit="1" customWidth="1"/>
    <col min="9" max="9" width="14.8515625" style="9" bestFit="1" customWidth="1"/>
    <col min="10" max="16384" width="10.7109375" style="9" customWidth="1"/>
  </cols>
  <sheetData>
    <row r="1" spans="1:6" ht="15">
      <c r="A1" s="51" t="s">
        <v>24</v>
      </c>
      <c r="B1" s="51"/>
      <c r="C1" s="51"/>
      <c r="D1" s="51"/>
      <c r="E1" s="51"/>
      <c r="F1" s="51"/>
    </row>
    <row r="2" spans="1:2" ht="15">
      <c r="A2" s="10" t="s">
        <v>11</v>
      </c>
      <c r="B2" s="8" t="s">
        <v>12</v>
      </c>
    </row>
    <row r="3" spans="1:2" ht="15">
      <c r="A3" s="10" t="s">
        <v>48</v>
      </c>
      <c r="B3" s="8" t="s">
        <v>13</v>
      </c>
    </row>
    <row r="4" spans="1:2" ht="15">
      <c r="A4" s="10" t="s">
        <v>14</v>
      </c>
      <c r="B4" s="8" t="s">
        <v>15</v>
      </c>
    </row>
    <row r="5" spans="1:2" ht="15">
      <c r="A5" s="10" t="s">
        <v>49</v>
      </c>
      <c r="B5" s="11" t="s">
        <v>50</v>
      </c>
    </row>
    <row r="6" spans="1:2" ht="15">
      <c r="A6" s="10"/>
      <c r="B6" s="11"/>
    </row>
    <row r="7" ht="15">
      <c r="B7" s="11"/>
    </row>
    <row r="8" spans="1:7" ht="15">
      <c r="A8" s="51" t="s">
        <v>51</v>
      </c>
      <c r="B8" s="51"/>
      <c r="C8" s="51"/>
      <c r="D8" s="51"/>
      <c r="E8" s="51"/>
      <c r="F8" s="51"/>
      <c r="G8" s="12"/>
    </row>
    <row r="9" spans="1:6" ht="15">
      <c r="A9" s="52" t="s">
        <v>10</v>
      </c>
      <c r="B9" s="52"/>
      <c r="C9" s="52"/>
      <c r="D9" s="52"/>
      <c r="E9" s="52"/>
      <c r="F9" s="52"/>
    </row>
    <row r="10" spans="1:6" ht="15">
      <c r="A10" s="13"/>
      <c r="B10" s="13"/>
      <c r="C10" s="13"/>
      <c r="D10" s="13"/>
      <c r="E10" s="13"/>
      <c r="F10" s="13"/>
    </row>
    <row r="12" spans="1:8" ht="15.75" thickBot="1">
      <c r="A12" s="14" t="s">
        <v>111</v>
      </c>
      <c r="B12" s="14" t="s">
        <v>16</v>
      </c>
      <c r="C12" s="14" t="s">
        <v>58</v>
      </c>
      <c r="D12" s="14" t="s">
        <v>59</v>
      </c>
      <c r="E12" s="14" t="s">
        <v>60</v>
      </c>
      <c r="F12" s="14" t="s">
        <v>20</v>
      </c>
      <c r="G12" s="15"/>
      <c r="H12" s="30" t="s">
        <v>100</v>
      </c>
    </row>
    <row r="13" spans="1:8" ht="15">
      <c r="A13" s="16" t="s">
        <v>52</v>
      </c>
      <c r="B13" s="17" t="s">
        <v>21</v>
      </c>
      <c r="C13" s="17"/>
      <c r="D13" s="17"/>
      <c r="E13" s="17">
        <v>963</v>
      </c>
      <c r="F13" s="17">
        <f aca="true" t="shared" si="0" ref="F13:F20">(C13+D13+E13)</f>
        <v>963</v>
      </c>
      <c r="G13" s="18"/>
      <c r="H13" s="30">
        <v>29578</v>
      </c>
    </row>
    <row r="14" spans="1:8" ht="15">
      <c r="A14" s="19"/>
      <c r="B14" s="17" t="s">
        <v>22</v>
      </c>
      <c r="C14" s="17"/>
      <c r="D14" s="17"/>
      <c r="E14" s="17">
        <v>1</v>
      </c>
      <c r="F14" s="17">
        <f t="shared" si="0"/>
        <v>1</v>
      </c>
      <c r="G14" s="18"/>
      <c r="H14" s="30">
        <v>13</v>
      </c>
    </row>
    <row r="15" spans="1:8" ht="15">
      <c r="A15" s="19" t="s">
        <v>53</v>
      </c>
      <c r="B15" s="17" t="s">
        <v>21</v>
      </c>
      <c r="C15" s="17"/>
      <c r="D15" s="17"/>
      <c r="E15" s="17"/>
      <c r="F15" s="17">
        <f t="shared" si="0"/>
        <v>0</v>
      </c>
      <c r="G15" s="18"/>
      <c r="H15" s="30">
        <v>62560</v>
      </c>
    </row>
    <row r="16" spans="1:8" ht="15">
      <c r="A16" s="19"/>
      <c r="B16" s="17" t="s">
        <v>22</v>
      </c>
      <c r="C16" s="17"/>
      <c r="D16" s="17"/>
      <c r="E16" s="17"/>
      <c r="F16" s="17">
        <f t="shared" si="0"/>
        <v>0</v>
      </c>
      <c r="G16" s="18"/>
      <c r="H16" s="30">
        <v>8</v>
      </c>
    </row>
    <row r="17" spans="1:7" ht="15">
      <c r="A17" s="19"/>
      <c r="B17" s="17" t="s">
        <v>21</v>
      </c>
      <c r="C17" s="17"/>
      <c r="D17" s="17"/>
      <c r="E17" s="17"/>
      <c r="F17" s="17">
        <f t="shared" si="0"/>
        <v>0</v>
      </c>
      <c r="G17" s="18"/>
    </row>
    <row r="18" spans="1:7" ht="15">
      <c r="A18" s="19"/>
      <c r="B18" s="17" t="s">
        <v>22</v>
      </c>
      <c r="C18" s="17"/>
      <c r="D18" s="17"/>
      <c r="E18" s="17"/>
      <c r="F18" s="17">
        <f t="shared" si="0"/>
        <v>0</v>
      </c>
      <c r="G18" s="18"/>
    </row>
    <row r="19" spans="1:7" ht="15">
      <c r="A19" s="19"/>
      <c r="B19" s="17" t="s">
        <v>21</v>
      </c>
      <c r="C19" s="17"/>
      <c r="D19" s="17"/>
      <c r="E19" s="17"/>
      <c r="F19" s="17">
        <f t="shared" si="0"/>
        <v>0</v>
      </c>
      <c r="G19" s="18"/>
    </row>
    <row r="20" spans="1:7" ht="15">
      <c r="A20" s="19"/>
      <c r="B20" s="17" t="s">
        <v>22</v>
      </c>
      <c r="C20" s="17"/>
      <c r="D20" s="17"/>
      <c r="E20" s="17"/>
      <c r="F20" s="17">
        <f t="shared" si="0"/>
        <v>0</v>
      </c>
      <c r="G20" s="18"/>
    </row>
    <row r="21" spans="1:7" ht="15.75" thickBot="1">
      <c r="A21" s="20"/>
      <c r="B21" s="20"/>
      <c r="C21" s="21"/>
      <c r="D21" s="20"/>
      <c r="E21" s="20"/>
      <c r="F21" s="20"/>
      <c r="G21" s="18"/>
    </row>
    <row r="22" ht="15.75" thickTop="1">
      <c r="A22" s="8" t="s">
        <v>81</v>
      </c>
    </row>
    <row r="25" spans="1:5" ht="15">
      <c r="A25" s="51" t="s">
        <v>54</v>
      </c>
      <c r="B25" s="51"/>
      <c r="C25" s="51"/>
      <c r="D25" s="51"/>
      <c r="E25" s="51"/>
    </row>
    <row r="26" spans="1:5" ht="15">
      <c r="A26" s="52" t="s">
        <v>25</v>
      </c>
      <c r="B26" s="52"/>
      <c r="C26" s="52"/>
      <c r="D26" s="52"/>
      <c r="E26" s="52"/>
    </row>
    <row r="27" spans="1:5" ht="15">
      <c r="A27" s="51" t="s">
        <v>55</v>
      </c>
      <c r="B27" s="51"/>
      <c r="C27" s="51"/>
      <c r="D27" s="51"/>
      <c r="E27" s="51"/>
    </row>
    <row r="29" spans="1:6" ht="15.75" thickBot="1">
      <c r="A29" s="14" t="s">
        <v>111</v>
      </c>
      <c r="B29" s="14" t="s">
        <v>58</v>
      </c>
      <c r="C29" s="14" t="s">
        <v>59</v>
      </c>
      <c r="D29" s="14" t="s">
        <v>60</v>
      </c>
      <c r="E29" s="22" t="s">
        <v>20</v>
      </c>
      <c r="F29" s="15"/>
    </row>
    <row r="30" spans="1:6" ht="15">
      <c r="A30" s="15"/>
      <c r="B30" s="15"/>
      <c r="C30" s="15"/>
      <c r="D30" s="15"/>
      <c r="E30" s="15"/>
      <c r="F30" s="15"/>
    </row>
    <row r="31" spans="1:6" ht="15">
      <c r="A31" s="23" t="s">
        <v>52</v>
      </c>
      <c r="B31" s="24">
        <v>0</v>
      </c>
      <c r="C31" s="24">
        <v>0</v>
      </c>
      <c r="D31" s="24">
        <v>0</v>
      </c>
      <c r="E31" s="24">
        <f>SUM(B31:D31)</f>
        <v>0</v>
      </c>
      <c r="F31" s="24"/>
    </row>
    <row r="32" spans="1:6" ht="15">
      <c r="A32" s="19" t="s">
        <v>23</v>
      </c>
      <c r="B32" s="25">
        <v>0</v>
      </c>
      <c r="C32" s="25">
        <v>0</v>
      </c>
      <c r="D32" s="25">
        <v>0</v>
      </c>
      <c r="E32" s="25">
        <f>SUM(B32:D32)</f>
        <v>0</v>
      </c>
      <c r="F32" s="25"/>
    </row>
    <row r="33" spans="1:6" ht="15">
      <c r="A33" s="19"/>
      <c r="B33" s="25"/>
      <c r="C33" s="25"/>
      <c r="D33" s="25"/>
      <c r="E33" s="25">
        <f>SUM(B33:D33)</f>
        <v>0</v>
      </c>
      <c r="F33" s="25"/>
    </row>
    <row r="34" spans="1:6" ht="15">
      <c r="A34" s="19"/>
      <c r="B34" s="25"/>
      <c r="C34" s="25"/>
      <c r="D34" s="25"/>
      <c r="E34" s="25"/>
      <c r="F34" s="25"/>
    </row>
    <row r="35" spans="1:6" ht="15.75" thickBot="1">
      <c r="A35" s="26" t="s">
        <v>26</v>
      </c>
      <c r="B35" s="26">
        <f>SUM(B32:B34)</f>
        <v>0</v>
      </c>
      <c r="C35" s="26">
        <f>SUM(C32:C34)</f>
        <v>0</v>
      </c>
      <c r="D35" s="26">
        <f>SUM(D32:D34)</f>
        <v>0</v>
      </c>
      <c r="E35" s="26">
        <f>SUM(E32:E34)</f>
        <v>0</v>
      </c>
      <c r="F35" s="18"/>
    </row>
    <row r="36" spans="1:6" ht="15.75" thickTop="1">
      <c r="A36" s="8" t="s">
        <v>82</v>
      </c>
      <c r="F36" s="17"/>
    </row>
    <row r="37" ht="15">
      <c r="F37" s="17"/>
    </row>
    <row r="39" spans="1:5" ht="15">
      <c r="A39" s="51" t="s">
        <v>56</v>
      </c>
      <c r="B39" s="51"/>
      <c r="C39" s="51"/>
      <c r="D39" s="51"/>
      <c r="E39" s="51"/>
    </row>
    <row r="40" spans="1:5" ht="15">
      <c r="A40" s="52" t="s">
        <v>27</v>
      </c>
      <c r="B40" s="52"/>
      <c r="C40" s="52"/>
      <c r="D40" s="52"/>
      <c r="E40" s="52"/>
    </row>
    <row r="41" spans="1:5" ht="15">
      <c r="A41" s="51" t="s">
        <v>55</v>
      </c>
      <c r="B41" s="51"/>
      <c r="C41" s="51"/>
      <c r="D41" s="51"/>
      <c r="E41" s="51"/>
    </row>
    <row r="43" spans="1:5" ht="15.75" thickBot="1">
      <c r="A43" s="22" t="s">
        <v>28</v>
      </c>
      <c r="B43" s="14" t="s">
        <v>58</v>
      </c>
      <c r="C43" s="14" t="s">
        <v>59</v>
      </c>
      <c r="D43" s="14" t="s">
        <v>60</v>
      </c>
      <c r="E43" s="22" t="s">
        <v>20</v>
      </c>
    </row>
    <row r="44" spans="1:5" ht="15">
      <c r="A44" s="27" t="s">
        <v>29</v>
      </c>
      <c r="B44" s="25">
        <v>0</v>
      </c>
      <c r="C44" s="25">
        <v>0</v>
      </c>
      <c r="D44" s="25">
        <v>0</v>
      </c>
      <c r="E44" s="25">
        <f aca="true" t="shared" si="1" ref="E44:E55">SUM(B44:D44)</f>
        <v>0</v>
      </c>
    </row>
    <row r="45" spans="1:5" ht="15">
      <c r="A45" s="27" t="s">
        <v>30</v>
      </c>
      <c r="B45" s="25">
        <v>0</v>
      </c>
      <c r="C45" s="25">
        <v>0</v>
      </c>
      <c r="D45" s="25">
        <v>0</v>
      </c>
      <c r="E45" s="25">
        <f t="shared" si="1"/>
        <v>0</v>
      </c>
    </row>
    <row r="46" spans="1:5" ht="15">
      <c r="A46" s="27" t="s">
        <v>31</v>
      </c>
      <c r="B46" s="25">
        <v>0</v>
      </c>
      <c r="C46" s="25">
        <v>0</v>
      </c>
      <c r="D46" s="25">
        <v>0</v>
      </c>
      <c r="E46" s="25">
        <f t="shared" si="1"/>
        <v>0</v>
      </c>
    </row>
    <row r="47" spans="1:5" ht="15">
      <c r="A47" s="27" t="s">
        <v>32</v>
      </c>
      <c r="B47" s="25">
        <v>0</v>
      </c>
      <c r="C47" s="25">
        <v>0</v>
      </c>
      <c r="D47" s="25">
        <v>0</v>
      </c>
      <c r="E47" s="25">
        <f t="shared" si="1"/>
        <v>0</v>
      </c>
    </row>
    <row r="48" spans="1:5" ht="15">
      <c r="A48" s="27" t="s">
        <v>33</v>
      </c>
      <c r="B48" s="25">
        <v>0</v>
      </c>
      <c r="C48" s="25">
        <v>0</v>
      </c>
      <c r="D48" s="25">
        <v>0</v>
      </c>
      <c r="E48" s="25">
        <f t="shared" si="1"/>
        <v>0</v>
      </c>
    </row>
    <row r="49" spans="1:5" ht="15">
      <c r="A49" s="27" t="s">
        <v>34</v>
      </c>
      <c r="B49" s="25">
        <v>0</v>
      </c>
      <c r="C49" s="25">
        <v>0</v>
      </c>
      <c r="D49" s="25">
        <v>0</v>
      </c>
      <c r="E49" s="25">
        <f t="shared" si="1"/>
        <v>0</v>
      </c>
    </row>
    <row r="50" spans="1:5" ht="15">
      <c r="A50" s="27" t="s">
        <v>35</v>
      </c>
      <c r="B50" s="25">
        <v>0</v>
      </c>
      <c r="C50" s="25">
        <v>0</v>
      </c>
      <c r="D50" s="25">
        <v>0</v>
      </c>
      <c r="E50" s="25">
        <f t="shared" si="1"/>
        <v>0</v>
      </c>
    </row>
    <row r="51" spans="1:5" ht="15">
      <c r="A51" s="27" t="s">
        <v>36</v>
      </c>
      <c r="B51" s="25">
        <v>0</v>
      </c>
      <c r="C51" s="25">
        <v>0</v>
      </c>
      <c r="D51" s="25">
        <v>0</v>
      </c>
      <c r="E51" s="25">
        <f t="shared" si="1"/>
        <v>0</v>
      </c>
    </row>
    <row r="52" spans="1:5" ht="15">
      <c r="A52" s="27" t="s">
        <v>37</v>
      </c>
      <c r="B52" s="25">
        <v>0</v>
      </c>
      <c r="C52" s="25">
        <v>0</v>
      </c>
      <c r="D52" s="25">
        <v>0</v>
      </c>
      <c r="E52" s="25">
        <f t="shared" si="1"/>
        <v>0</v>
      </c>
    </row>
    <row r="53" spans="1:5" ht="15">
      <c r="A53" s="27" t="s">
        <v>38</v>
      </c>
      <c r="B53" s="25">
        <v>0</v>
      </c>
      <c r="C53" s="25">
        <v>0</v>
      </c>
      <c r="D53" s="25">
        <v>0</v>
      </c>
      <c r="E53" s="25">
        <f t="shared" si="1"/>
        <v>0</v>
      </c>
    </row>
    <row r="54" spans="1:5" ht="15">
      <c r="A54" s="27" t="s">
        <v>39</v>
      </c>
      <c r="B54" s="25">
        <v>0</v>
      </c>
      <c r="C54" s="25">
        <v>0</v>
      </c>
      <c r="D54" s="25">
        <v>0</v>
      </c>
      <c r="E54" s="25">
        <f t="shared" si="1"/>
        <v>0</v>
      </c>
    </row>
    <row r="55" spans="1:5" ht="15.75" thickBot="1">
      <c r="A55" s="28" t="s">
        <v>40</v>
      </c>
      <c r="B55" s="28">
        <v>0</v>
      </c>
      <c r="C55" s="28">
        <v>0</v>
      </c>
      <c r="D55" s="28">
        <v>0</v>
      </c>
      <c r="E55" s="28">
        <f t="shared" si="1"/>
        <v>0</v>
      </c>
    </row>
    <row r="56" spans="1:5" ht="16.5" thickBot="1" thickTop="1">
      <c r="A56" s="22" t="s">
        <v>26</v>
      </c>
      <c r="B56" s="22">
        <f>SUM(B44:B55)</f>
        <v>0</v>
      </c>
      <c r="C56" s="22">
        <f>SUM(C44:C55)</f>
        <v>0</v>
      </c>
      <c r="D56" s="22">
        <f>SUM(D44:D55)</f>
        <v>0</v>
      </c>
      <c r="E56" s="22">
        <f>SUM(E44:E55)</f>
        <v>0</v>
      </c>
    </row>
    <row r="57" ht="15">
      <c r="A57" s="8" t="s">
        <v>83</v>
      </c>
    </row>
    <row r="60" spans="1:5" ht="15">
      <c r="A60" s="51" t="s">
        <v>57</v>
      </c>
      <c r="B60" s="51"/>
      <c r="C60" s="51"/>
      <c r="D60" s="51"/>
      <c r="E60" s="51"/>
    </row>
    <row r="61" spans="1:5" ht="15">
      <c r="A61" s="52" t="s">
        <v>41</v>
      </c>
      <c r="B61" s="52"/>
      <c r="C61" s="52"/>
      <c r="D61" s="52"/>
      <c r="E61" s="52"/>
    </row>
    <row r="62" spans="1:5" ht="15">
      <c r="A62" s="51" t="s">
        <v>55</v>
      </c>
      <c r="B62" s="51"/>
      <c r="C62" s="51"/>
      <c r="D62" s="51"/>
      <c r="E62" s="51"/>
    </row>
    <row r="64" spans="1:5" ht="15.75" thickBot="1">
      <c r="A64" s="22" t="s">
        <v>28</v>
      </c>
      <c r="B64" s="22" t="s">
        <v>17</v>
      </c>
      <c r="C64" s="22" t="s">
        <v>18</v>
      </c>
      <c r="D64" s="22" t="s">
        <v>19</v>
      </c>
      <c r="E64" s="22" t="s">
        <v>20</v>
      </c>
    </row>
    <row r="65" spans="2:5" ht="15">
      <c r="B65" s="17"/>
      <c r="C65" s="17"/>
      <c r="D65" s="17"/>
      <c r="E65" s="17"/>
    </row>
    <row r="66" spans="1:7" ht="15">
      <c r="A66" s="17" t="s">
        <v>42</v>
      </c>
      <c r="B66" s="17">
        <v>136320003.15</v>
      </c>
      <c r="C66" s="17">
        <f>+B70</f>
        <v>136320003.15</v>
      </c>
      <c r="D66" s="17">
        <f>+C70</f>
        <v>136320003.15</v>
      </c>
      <c r="E66" s="17">
        <f>+B66</f>
        <v>136320003.15</v>
      </c>
      <c r="G66" s="54" t="s">
        <v>61</v>
      </c>
    </row>
    <row r="67" spans="1:9" ht="15">
      <c r="A67" s="17" t="s">
        <v>43</v>
      </c>
      <c r="B67" s="17">
        <v>0</v>
      </c>
      <c r="C67" s="17">
        <v>0</v>
      </c>
      <c r="D67" s="17">
        <v>0</v>
      </c>
      <c r="E67" s="17">
        <f>SUM(B67:D67)</f>
        <v>0</v>
      </c>
      <c r="G67" s="29">
        <v>0</v>
      </c>
      <c r="H67" s="29">
        <v>0</v>
      </c>
      <c r="I67" s="30">
        <v>552783991.27</v>
      </c>
    </row>
    <row r="68" spans="1:5" ht="15">
      <c r="A68" s="17" t="s">
        <v>44</v>
      </c>
      <c r="B68" s="17">
        <f>+B66+B67</f>
        <v>136320003.15</v>
      </c>
      <c r="C68" s="17">
        <f>+C66+C67</f>
        <v>136320003.15</v>
      </c>
      <c r="D68" s="17">
        <f>+D66+D67</f>
        <v>136320003.15</v>
      </c>
      <c r="E68" s="17">
        <f>+E66+E67</f>
        <v>136320003.15</v>
      </c>
    </row>
    <row r="69" spans="1:5" ht="15">
      <c r="A69" s="17" t="s">
        <v>45</v>
      </c>
      <c r="B69" s="17">
        <v>0</v>
      </c>
      <c r="C69" s="17">
        <v>0</v>
      </c>
      <c r="D69" s="17">
        <v>0</v>
      </c>
      <c r="E69" s="17">
        <f>SUM(B69:D69)</f>
        <v>0</v>
      </c>
    </row>
    <row r="70" spans="1:5" ht="15">
      <c r="A70" s="17" t="s">
        <v>46</v>
      </c>
      <c r="B70" s="17">
        <f>+B68-B69</f>
        <v>136320003.15</v>
      </c>
      <c r="C70" s="17">
        <f>+C68-C69</f>
        <v>136320003.15</v>
      </c>
      <c r="D70" s="17">
        <f>+D68-D69</f>
        <v>136320003.15</v>
      </c>
      <c r="E70" s="17">
        <f>+E68-E69</f>
        <v>136320003.15</v>
      </c>
    </row>
    <row r="71" spans="1:5" ht="15.75" thickBot="1">
      <c r="A71" s="26"/>
      <c r="B71" s="26"/>
      <c r="C71" s="26"/>
      <c r="D71" s="26"/>
      <c r="E71" s="26"/>
    </row>
    <row r="72" ht="15.75" thickTop="1">
      <c r="A72" s="8" t="s">
        <v>83</v>
      </c>
    </row>
    <row r="76" ht="15">
      <c r="A76" s="49" t="s">
        <v>108</v>
      </c>
    </row>
    <row r="77" ht="15">
      <c r="A77" s="49" t="s">
        <v>109</v>
      </c>
    </row>
    <row r="78" ht="15">
      <c r="A78" s="49" t="s">
        <v>110</v>
      </c>
    </row>
  </sheetData>
  <sheetProtection selectLockedCells="1" selectUnlockedCells="1"/>
  <mergeCells count="12">
    <mergeCell ref="A39:E39"/>
    <mergeCell ref="A41:E41"/>
    <mergeCell ref="A62:E62"/>
    <mergeCell ref="A40:E40"/>
    <mergeCell ref="A60:E60"/>
    <mergeCell ref="A61:E61"/>
    <mergeCell ref="A1:F1"/>
    <mergeCell ref="A8:F8"/>
    <mergeCell ref="A9:F9"/>
    <mergeCell ref="A25:E25"/>
    <mergeCell ref="A26:E26"/>
    <mergeCell ref="A27:E27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34">
      <selection activeCell="K60" sqref="K60"/>
    </sheetView>
  </sheetViews>
  <sheetFormatPr defaultColWidth="10.7109375" defaultRowHeight="12.75"/>
  <cols>
    <col min="1" max="1" width="70.421875" style="9" bestFit="1" customWidth="1"/>
    <col min="2" max="2" width="16.140625" style="9" customWidth="1"/>
    <col min="3" max="3" width="14.8515625" style="9" customWidth="1"/>
    <col min="4" max="4" width="16.00390625" style="9" customWidth="1"/>
    <col min="5" max="5" width="15.28125" style="9" customWidth="1"/>
    <col min="6" max="6" width="10.8515625" style="9" bestFit="1" customWidth="1"/>
    <col min="7" max="7" width="10.7109375" style="9" customWidth="1"/>
    <col min="8" max="8" width="11.28125" style="9" bestFit="1" customWidth="1"/>
    <col min="9" max="9" width="13.57421875" style="9" bestFit="1" customWidth="1"/>
    <col min="10" max="16384" width="10.7109375" style="9" customWidth="1"/>
  </cols>
  <sheetData>
    <row r="1" spans="1:6" ht="15">
      <c r="A1" s="53" t="s">
        <v>24</v>
      </c>
      <c r="B1" s="53"/>
      <c r="C1" s="53"/>
      <c r="D1" s="53"/>
      <c r="E1" s="53"/>
      <c r="F1" s="53"/>
    </row>
    <row r="2" spans="1:2" ht="15">
      <c r="A2" s="31" t="s">
        <v>11</v>
      </c>
      <c r="B2" s="32" t="s">
        <v>12</v>
      </c>
    </row>
    <row r="3" spans="1:2" ht="15">
      <c r="A3" s="31" t="s">
        <v>48</v>
      </c>
      <c r="B3" s="32" t="s">
        <v>13</v>
      </c>
    </row>
    <row r="4" spans="1:2" ht="15">
      <c r="A4" s="31" t="s">
        <v>14</v>
      </c>
      <c r="B4" s="32" t="s">
        <v>15</v>
      </c>
    </row>
    <row r="5" spans="1:2" ht="15">
      <c r="A5" s="31" t="s">
        <v>49</v>
      </c>
      <c r="B5" s="32" t="s">
        <v>79</v>
      </c>
    </row>
    <row r="8" spans="1:7" ht="15">
      <c r="A8" s="53" t="s">
        <v>51</v>
      </c>
      <c r="B8" s="53"/>
      <c r="C8" s="53"/>
      <c r="D8" s="53"/>
      <c r="E8" s="53"/>
      <c r="F8" s="53"/>
      <c r="G8" s="33"/>
    </row>
    <row r="9" spans="1:6" ht="15">
      <c r="A9" s="53" t="s">
        <v>10</v>
      </c>
      <c r="B9" s="53"/>
      <c r="C9" s="53"/>
      <c r="D9" s="53"/>
      <c r="E9" s="53"/>
      <c r="F9" s="53"/>
    </row>
    <row r="10" spans="1:7" ht="15">
      <c r="A10" s="34"/>
      <c r="B10" s="34"/>
      <c r="C10" s="34"/>
      <c r="D10" s="34"/>
      <c r="E10" s="34"/>
      <c r="F10" s="34"/>
      <c r="G10" s="18"/>
    </row>
    <row r="11" spans="1:8" ht="15.75" thickBot="1">
      <c r="A11" s="14" t="s">
        <v>111</v>
      </c>
      <c r="B11" s="14" t="s">
        <v>16</v>
      </c>
      <c r="C11" s="14" t="s">
        <v>62</v>
      </c>
      <c r="D11" s="14" t="s">
        <v>63</v>
      </c>
      <c r="E11" s="14" t="s">
        <v>64</v>
      </c>
      <c r="F11" s="14" t="s">
        <v>65</v>
      </c>
      <c r="G11" s="15"/>
      <c r="H11" s="30" t="s">
        <v>100</v>
      </c>
    </row>
    <row r="12" spans="1:8" ht="15">
      <c r="A12" s="35" t="s">
        <v>52</v>
      </c>
      <c r="B12" s="18" t="s">
        <v>21</v>
      </c>
      <c r="C12" s="18"/>
      <c r="D12" s="18"/>
      <c r="E12" s="18"/>
      <c r="F12" s="18">
        <f aca="true" t="shared" si="0" ref="F12:F19">(C12+D12+E12)</f>
        <v>0</v>
      </c>
      <c r="G12" s="18"/>
      <c r="H12" s="30">
        <v>31179</v>
      </c>
    </row>
    <row r="13" spans="1:8" ht="15">
      <c r="A13" s="35"/>
      <c r="B13" s="18" t="s">
        <v>22</v>
      </c>
      <c r="C13" s="18"/>
      <c r="D13" s="18"/>
      <c r="E13" s="18"/>
      <c r="F13" s="18">
        <f t="shared" si="0"/>
        <v>0</v>
      </c>
      <c r="H13" s="30">
        <v>11</v>
      </c>
    </row>
    <row r="14" spans="1:8" ht="15">
      <c r="A14" s="35" t="s">
        <v>53</v>
      </c>
      <c r="B14" s="18" t="s">
        <v>21</v>
      </c>
      <c r="C14" s="18"/>
      <c r="D14" s="18"/>
      <c r="E14" s="18">
        <v>125</v>
      </c>
      <c r="F14" s="18">
        <f t="shared" si="0"/>
        <v>125</v>
      </c>
      <c r="H14" s="30">
        <v>62560</v>
      </c>
    </row>
    <row r="15" spans="1:8" ht="15">
      <c r="A15" s="35"/>
      <c r="B15" s="18" t="s">
        <v>22</v>
      </c>
      <c r="C15" s="18"/>
      <c r="D15" s="18"/>
      <c r="E15" s="18">
        <v>1</v>
      </c>
      <c r="F15" s="18">
        <f t="shared" si="0"/>
        <v>1</v>
      </c>
      <c r="H15" s="30">
        <v>8</v>
      </c>
    </row>
    <row r="16" spans="1:8" ht="15">
      <c r="A16" s="19" t="s">
        <v>101</v>
      </c>
      <c r="B16" s="18" t="s">
        <v>21</v>
      </c>
      <c r="C16" s="18"/>
      <c r="D16" s="18"/>
      <c r="E16" s="18"/>
      <c r="F16" s="18">
        <f t="shared" si="0"/>
        <v>0</v>
      </c>
      <c r="H16" s="30">
        <v>108078</v>
      </c>
    </row>
    <row r="17" spans="1:8" ht="15">
      <c r="A17" s="19"/>
      <c r="B17" s="18" t="s">
        <v>22</v>
      </c>
      <c r="C17" s="18"/>
      <c r="D17" s="18"/>
      <c r="E17" s="18"/>
      <c r="F17" s="18">
        <f t="shared" si="0"/>
        <v>0</v>
      </c>
      <c r="H17" s="30">
        <v>249</v>
      </c>
    </row>
    <row r="18" spans="1:8" ht="15">
      <c r="A18" s="35" t="s">
        <v>102</v>
      </c>
      <c r="B18" s="18" t="s">
        <v>21</v>
      </c>
      <c r="C18" s="18"/>
      <c r="D18" s="18"/>
      <c r="E18" s="18"/>
      <c r="F18" s="18">
        <f t="shared" si="0"/>
        <v>0</v>
      </c>
      <c r="H18" s="30">
        <v>2850</v>
      </c>
    </row>
    <row r="19" spans="1:8" ht="15">
      <c r="A19" s="36"/>
      <c r="B19" s="37" t="s">
        <v>22</v>
      </c>
      <c r="C19" s="37"/>
      <c r="D19" s="37"/>
      <c r="E19" s="37"/>
      <c r="F19" s="37">
        <f t="shared" si="0"/>
        <v>0</v>
      </c>
      <c r="H19" s="30">
        <v>5</v>
      </c>
    </row>
    <row r="20" spans="1:6" ht="15.75" thickBot="1">
      <c r="A20" s="20"/>
      <c r="B20" s="20"/>
      <c r="C20" s="21"/>
      <c r="D20" s="20"/>
      <c r="E20" s="20"/>
      <c r="F20" s="20"/>
    </row>
    <row r="21" ht="15.75" thickTop="1">
      <c r="A21" s="9" t="s">
        <v>66</v>
      </c>
    </row>
    <row r="25" spans="1:5" ht="15">
      <c r="A25" s="51" t="s">
        <v>67</v>
      </c>
      <c r="B25" s="51"/>
      <c r="C25" s="51"/>
      <c r="D25" s="51"/>
      <c r="E25" s="51"/>
    </row>
    <row r="26" spans="1:5" ht="15">
      <c r="A26" s="52" t="s">
        <v>25</v>
      </c>
      <c r="B26" s="52"/>
      <c r="C26" s="52"/>
      <c r="D26" s="52"/>
      <c r="E26" s="52"/>
    </row>
    <row r="27" spans="1:5" ht="15">
      <c r="A27" s="52" t="s">
        <v>68</v>
      </c>
      <c r="B27" s="52"/>
      <c r="C27" s="52"/>
      <c r="D27" s="52"/>
      <c r="E27" s="52"/>
    </row>
    <row r="28" ht="15">
      <c r="A28" s="8"/>
    </row>
    <row r="29" spans="1:5" ht="15.75" thickBot="1">
      <c r="A29" s="14" t="s">
        <v>111</v>
      </c>
      <c r="B29" s="22" t="s">
        <v>62</v>
      </c>
      <c r="C29" s="22" t="s">
        <v>63</v>
      </c>
      <c r="D29" s="22" t="s">
        <v>64</v>
      </c>
      <c r="E29" s="22" t="s">
        <v>65</v>
      </c>
    </row>
    <row r="30" ht="15">
      <c r="A30" s="8"/>
    </row>
    <row r="31" spans="1:5" ht="15">
      <c r="A31" s="38" t="s">
        <v>52</v>
      </c>
      <c r="B31" s="39">
        <v>14000197.079999998</v>
      </c>
      <c r="C31" s="39">
        <v>2930881</v>
      </c>
      <c r="D31" s="39">
        <v>33740459.29</v>
      </c>
      <c r="E31" s="39">
        <f>+SUM(B31:D31)</f>
        <v>50671537.37</v>
      </c>
    </row>
    <row r="32" spans="1:5" ht="15">
      <c r="A32" s="35" t="s">
        <v>53</v>
      </c>
      <c r="B32" s="39">
        <v>103687402.92</v>
      </c>
      <c r="C32" s="39">
        <v>86046929.686224</v>
      </c>
      <c r="D32" s="39">
        <v>26794429.729183972</v>
      </c>
      <c r="E32" s="39">
        <f>+SUM(B32:D32)</f>
        <v>216528762.33540797</v>
      </c>
    </row>
    <row r="33" spans="1:5" ht="15">
      <c r="A33" s="38" t="s">
        <v>103</v>
      </c>
      <c r="B33" s="39">
        <v>0</v>
      </c>
      <c r="C33" s="39">
        <v>0</v>
      </c>
      <c r="D33" s="39">
        <v>0</v>
      </c>
      <c r="E33" s="39">
        <f>+SUM(B33:D33)</f>
        <v>0</v>
      </c>
    </row>
    <row r="34" spans="1:5" ht="15">
      <c r="A34" s="9" t="s">
        <v>104</v>
      </c>
      <c r="B34" s="9">
        <v>0</v>
      </c>
      <c r="C34" s="9">
        <v>0</v>
      </c>
      <c r="E34" s="39">
        <f>+SUM(B34:D34)</f>
        <v>0</v>
      </c>
    </row>
    <row r="35" spans="1:5" ht="15.75" thickBot="1">
      <c r="A35" s="40" t="s">
        <v>26</v>
      </c>
      <c r="B35" s="26">
        <f>+SUM(B31:B34)</f>
        <v>117687600</v>
      </c>
      <c r="C35" s="43">
        <f>+SUM(C31:C34)</f>
        <v>88977810.686224</v>
      </c>
      <c r="D35" s="26">
        <f>+SUM(D31:D34)</f>
        <v>60534889.01918397</v>
      </c>
      <c r="E35" s="26">
        <f>+SUM(B35:D35)</f>
        <v>267200299.70540795</v>
      </c>
    </row>
    <row r="36" spans="1:3" ht="15.75" thickTop="1">
      <c r="A36" s="9" t="s">
        <v>66</v>
      </c>
      <c r="C36" s="50" t="s">
        <v>112</v>
      </c>
    </row>
    <row r="37" ht="15">
      <c r="A37" s="8"/>
    </row>
    <row r="38" ht="15">
      <c r="A38" s="8"/>
    </row>
    <row r="39" spans="1:5" ht="15">
      <c r="A39" s="52" t="s">
        <v>69</v>
      </c>
      <c r="B39" s="52"/>
      <c r="C39" s="52"/>
      <c r="D39" s="52"/>
      <c r="E39" s="52"/>
    </row>
    <row r="40" spans="1:5" ht="15">
      <c r="A40" s="52" t="s">
        <v>27</v>
      </c>
      <c r="B40" s="52"/>
      <c r="C40" s="52"/>
      <c r="D40" s="52"/>
      <c r="E40" s="52"/>
    </row>
    <row r="41" spans="1:5" ht="15">
      <c r="A41" s="52" t="s">
        <v>68</v>
      </c>
      <c r="B41" s="52"/>
      <c r="C41" s="52"/>
      <c r="D41" s="52"/>
      <c r="E41" s="52"/>
    </row>
    <row r="42" ht="15">
      <c r="A42" s="8"/>
    </row>
    <row r="43" spans="1:5" ht="15.75" thickBot="1">
      <c r="A43" s="22" t="s">
        <v>28</v>
      </c>
      <c r="B43" s="22" t="s">
        <v>62</v>
      </c>
      <c r="C43" s="22" t="s">
        <v>63</v>
      </c>
      <c r="D43" s="22" t="s">
        <v>64</v>
      </c>
      <c r="E43" s="22" t="s">
        <v>65</v>
      </c>
    </row>
    <row r="44" spans="1:5" ht="15">
      <c r="A44" s="27" t="s">
        <v>29</v>
      </c>
      <c r="B44" s="8">
        <v>1820995</v>
      </c>
      <c r="C44" s="8">
        <v>0</v>
      </c>
      <c r="D44" s="8"/>
      <c r="E44" s="9">
        <f>+SUM(B44:D44)</f>
        <v>1820995</v>
      </c>
    </row>
    <row r="45" spans="1:5" ht="15">
      <c r="A45" s="27" t="s">
        <v>30</v>
      </c>
      <c r="B45" s="8">
        <v>3077724.5</v>
      </c>
      <c r="C45" s="8">
        <v>1427190</v>
      </c>
      <c r="D45" s="8">
        <v>0</v>
      </c>
      <c r="E45" s="9">
        <f aca="true" t="shared" si="1" ref="E45:E55">+SUM(B45:D45)</f>
        <v>4504914.5</v>
      </c>
    </row>
    <row r="46" spans="1:5" ht="15">
      <c r="A46" s="27" t="s">
        <v>31</v>
      </c>
      <c r="B46" s="8">
        <v>2870571</v>
      </c>
      <c r="C46" s="8">
        <v>0</v>
      </c>
      <c r="D46" s="8">
        <v>0</v>
      </c>
      <c r="E46" s="9">
        <f t="shared" si="1"/>
        <v>2870571</v>
      </c>
    </row>
    <row r="47" spans="1:5" ht="15">
      <c r="A47" s="27" t="s">
        <v>32</v>
      </c>
      <c r="B47" s="8">
        <v>7910</v>
      </c>
      <c r="C47" s="8">
        <v>0</v>
      </c>
      <c r="D47" s="8">
        <v>0</v>
      </c>
      <c r="E47" s="9">
        <f t="shared" si="1"/>
        <v>7910</v>
      </c>
    </row>
    <row r="48" spans="1:5" ht="15">
      <c r="A48" s="27" t="s">
        <v>33</v>
      </c>
      <c r="B48" s="8">
        <v>0</v>
      </c>
      <c r="C48" s="8">
        <v>0</v>
      </c>
      <c r="D48" s="8">
        <v>0</v>
      </c>
      <c r="E48" s="9">
        <f t="shared" si="1"/>
        <v>0</v>
      </c>
    </row>
    <row r="49" spans="1:5" ht="15">
      <c r="A49" s="27" t="s">
        <v>34</v>
      </c>
      <c r="B49" s="8">
        <v>536298</v>
      </c>
      <c r="C49" s="8">
        <v>1503691</v>
      </c>
      <c r="D49" s="8">
        <v>0</v>
      </c>
      <c r="E49" s="9">
        <f t="shared" si="1"/>
        <v>2039989</v>
      </c>
    </row>
    <row r="50" spans="1:5" ht="15">
      <c r="A50" s="27" t="s">
        <v>35</v>
      </c>
      <c r="B50" s="8">
        <v>5884001.13</v>
      </c>
      <c r="C50" s="8">
        <v>0</v>
      </c>
      <c r="D50" s="8">
        <v>0</v>
      </c>
      <c r="E50" s="9">
        <f t="shared" si="1"/>
        <v>5884001.13</v>
      </c>
    </row>
    <row r="51" spans="1:5" ht="15">
      <c r="A51" s="27" t="s">
        <v>36</v>
      </c>
      <c r="B51" s="8">
        <v>0</v>
      </c>
      <c r="C51" s="8">
        <v>0</v>
      </c>
      <c r="D51" s="8">
        <v>0</v>
      </c>
      <c r="E51" s="9">
        <f t="shared" si="1"/>
        <v>0</v>
      </c>
    </row>
    <row r="52" spans="1:5" ht="15">
      <c r="A52" s="27" t="s">
        <v>37</v>
      </c>
      <c r="B52" s="8">
        <v>0</v>
      </c>
      <c r="C52" s="8">
        <v>0</v>
      </c>
      <c r="D52" s="8">
        <v>0</v>
      </c>
      <c r="E52" s="9">
        <f t="shared" si="1"/>
        <v>0</v>
      </c>
    </row>
    <row r="53" spans="1:5" ht="15">
      <c r="A53" s="27" t="s">
        <v>38</v>
      </c>
      <c r="B53" s="8">
        <v>0</v>
      </c>
      <c r="C53" s="8">
        <v>0</v>
      </c>
      <c r="D53" s="8">
        <v>0</v>
      </c>
      <c r="E53" s="9">
        <f t="shared" si="1"/>
        <v>0</v>
      </c>
    </row>
    <row r="54" spans="1:5" ht="15">
      <c r="A54" s="27" t="s">
        <v>39</v>
      </c>
      <c r="B54" s="8">
        <v>103490100.37</v>
      </c>
      <c r="C54" s="8">
        <v>86046929.69</v>
      </c>
      <c r="D54" s="8">
        <v>60534889.02</v>
      </c>
      <c r="E54" s="9">
        <f t="shared" si="1"/>
        <v>250071919.08</v>
      </c>
    </row>
    <row r="55" spans="1:5" ht="15.75" thickBot="1">
      <c r="A55" s="28" t="s">
        <v>40</v>
      </c>
      <c r="B55" s="8">
        <v>0</v>
      </c>
      <c r="C55" s="8">
        <v>136320003.15</v>
      </c>
      <c r="D55" s="8">
        <v>0</v>
      </c>
      <c r="E55" s="9">
        <f t="shared" si="1"/>
        <v>136320003.15</v>
      </c>
    </row>
    <row r="56" spans="1:5" ht="16.5" thickBot="1" thickTop="1">
      <c r="A56" s="26" t="s">
        <v>26</v>
      </c>
      <c r="B56" s="26">
        <f>SUM(B44:B55)</f>
        <v>117687600</v>
      </c>
      <c r="C56" s="43">
        <f>SUM(C44:C55)</f>
        <v>225297813.84</v>
      </c>
      <c r="D56" s="26">
        <f>SUM(D44:D55)</f>
        <v>60534889.02</v>
      </c>
      <c r="E56" s="26">
        <f>SUM(E44:E55)</f>
        <v>403520302.86</v>
      </c>
    </row>
    <row r="57" spans="1:3" ht="15.75" thickTop="1">
      <c r="A57" s="9" t="s">
        <v>66</v>
      </c>
      <c r="C57" s="50" t="s">
        <v>113</v>
      </c>
    </row>
    <row r="58" ht="15">
      <c r="A58" s="17" t="s">
        <v>105</v>
      </c>
    </row>
    <row r="59" ht="15">
      <c r="A59" s="17"/>
    </row>
    <row r="60" spans="1:5" ht="15">
      <c r="A60" s="52" t="s">
        <v>70</v>
      </c>
      <c r="B60" s="52"/>
      <c r="C60" s="52"/>
      <c r="D60" s="52"/>
      <c r="E60" s="52"/>
    </row>
    <row r="61" spans="1:5" ht="15">
      <c r="A61" s="52" t="s">
        <v>41</v>
      </c>
      <c r="B61" s="52"/>
      <c r="C61" s="52"/>
      <c r="D61" s="52"/>
      <c r="E61" s="52"/>
    </row>
    <row r="62" spans="1:5" ht="15">
      <c r="A62" s="52" t="s">
        <v>68</v>
      </c>
      <c r="B62" s="52"/>
      <c r="C62" s="52"/>
      <c r="D62" s="52"/>
      <c r="E62" s="52"/>
    </row>
    <row r="63" ht="15">
      <c r="A63" s="8"/>
    </row>
    <row r="64" spans="1:5" ht="15.75" thickBot="1">
      <c r="A64" s="22" t="s">
        <v>28</v>
      </c>
      <c r="B64" s="22" t="s">
        <v>62</v>
      </c>
      <c r="C64" s="22" t="s">
        <v>63</v>
      </c>
      <c r="D64" s="22" t="s">
        <v>64</v>
      </c>
      <c r="E64" s="22" t="s">
        <v>65</v>
      </c>
    </row>
    <row r="65" ht="15">
      <c r="A65" s="8"/>
    </row>
    <row r="66" spans="1:7" ht="15">
      <c r="A66" s="9" t="s">
        <v>42</v>
      </c>
      <c r="B66" s="9">
        <v>136320003.15</v>
      </c>
      <c r="C66" s="9">
        <v>571416394.42</v>
      </c>
      <c r="D66" s="9">
        <v>346118580.5799999</v>
      </c>
      <c r="E66" s="9">
        <f>+B66</f>
        <v>136320003.15</v>
      </c>
      <c r="G66" s="9" t="s">
        <v>61</v>
      </c>
    </row>
    <row r="67" spans="1:9" ht="15">
      <c r="A67" s="9" t="s">
        <v>43</v>
      </c>
      <c r="B67" s="9">
        <v>552783991.27</v>
      </c>
      <c r="D67" s="9">
        <v>308426510.1</v>
      </c>
      <c r="E67" s="9">
        <f>SUM(B67:D67)</f>
        <v>861210501.37</v>
      </c>
      <c r="G67" s="58">
        <v>0</v>
      </c>
      <c r="H67" s="55">
        <v>0</v>
      </c>
      <c r="I67" s="55">
        <v>308426510.1</v>
      </c>
    </row>
    <row r="68" spans="1:5" ht="15">
      <c r="A68" s="9" t="s">
        <v>44</v>
      </c>
      <c r="B68" s="9">
        <v>689103994.42</v>
      </c>
      <c r="C68" s="9">
        <v>571416394.42</v>
      </c>
      <c r="D68" s="9">
        <v>654545090.68</v>
      </c>
      <c r="E68" s="9">
        <f>+E66+E67</f>
        <v>997530504.52</v>
      </c>
    </row>
    <row r="69" spans="1:5" ht="15">
      <c r="A69" s="9" t="s">
        <v>45</v>
      </c>
      <c r="B69" s="9">
        <v>117687600</v>
      </c>
      <c r="C69" s="9">
        <v>225297813.84</v>
      </c>
      <c r="D69" s="9">
        <v>60534889.02</v>
      </c>
      <c r="E69" s="9">
        <f>SUM(B69:D69)</f>
        <v>403520302.86</v>
      </c>
    </row>
    <row r="70" spans="1:5" ht="15">
      <c r="A70" s="9" t="s">
        <v>46</v>
      </c>
      <c r="B70" s="9">
        <v>571416394.42</v>
      </c>
      <c r="C70" s="9">
        <v>346118580.5799999</v>
      </c>
      <c r="D70" s="9">
        <v>594010201.66</v>
      </c>
      <c r="E70" s="9">
        <f>+E68-E69</f>
        <v>594010201.66</v>
      </c>
    </row>
    <row r="71" spans="1:5" ht="15.75" thickBot="1">
      <c r="A71" s="26"/>
      <c r="B71" s="26"/>
      <c r="C71" s="26"/>
      <c r="D71" s="26"/>
      <c r="E71" s="26"/>
    </row>
    <row r="72" ht="15.75" thickTop="1">
      <c r="A72" s="9" t="s">
        <v>66</v>
      </c>
    </row>
    <row r="73" ht="15">
      <c r="A73" s="8"/>
    </row>
    <row r="76" ht="15">
      <c r="A76" s="49" t="s">
        <v>108</v>
      </c>
    </row>
    <row r="77" ht="15">
      <c r="A77" s="49" t="s">
        <v>109</v>
      </c>
    </row>
    <row r="78" ht="15">
      <c r="A78" s="49" t="s">
        <v>110</v>
      </c>
    </row>
  </sheetData>
  <sheetProtection/>
  <mergeCells count="12">
    <mergeCell ref="A1:F1"/>
    <mergeCell ref="A8:F8"/>
    <mergeCell ref="A9:F9"/>
    <mergeCell ref="A25:E25"/>
    <mergeCell ref="A26:E26"/>
    <mergeCell ref="A27:E27"/>
    <mergeCell ref="A39:E39"/>
    <mergeCell ref="A40:E40"/>
    <mergeCell ref="A41:E41"/>
    <mergeCell ref="A60:E60"/>
    <mergeCell ref="A61:E61"/>
    <mergeCell ref="A62:E6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B49">
      <selection activeCell="G66" sqref="G66"/>
    </sheetView>
  </sheetViews>
  <sheetFormatPr defaultColWidth="10.7109375" defaultRowHeight="12.75"/>
  <cols>
    <col min="1" max="1" width="70.421875" style="9" bestFit="1" customWidth="1"/>
    <col min="2" max="2" width="16.140625" style="9" customWidth="1"/>
    <col min="3" max="3" width="14.8515625" style="9" customWidth="1"/>
    <col min="4" max="4" width="16.00390625" style="9" customWidth="1"/>
    <col min="5" max="5" width="15.28125" style="9" customWidth="1"/>
    <col min="6" max="6" width="13.140625" style="9" customWidth="1"/>
    <col min="7" max="8" width="10.7109375" style="9" customWidth="1"/>
    <col min="9" max="9" width="13.57421875" style="9" bestFit="1" customWidth="1"/>
    <col min="10" max="16384" width="10.7109375" style="9" customWidth="1"/>
  </cols>
  <sheetData>
    <row r="1" spans="1:6" ht="15">
      <c r="A1" s="53" t="s">
        <v>24</v>
      </c>
      <c r="B1" s="53"/>
      <c r="C1" s="53"/>
      <c r="D1" s="53"/>
      <c r="E1" s="53"/>
      <c r="F1" s="53"/>
    </row>
    <row r="2" spans="1:6" ht="15">
      <c r="A2" s="10" t="s">
        <v>11</v>
      </c>
      <c r="B2" s="11" t="s">
        <v>12</v>
      </c>
      <c r="C2" s="8"/>
      <c r="D2" s="8"/>
      <c r="E2" s="8"/>
      <c r="F2" s="8"/>
    </row>
    <row r="3" spans="1:6" ht="15">
      <c r="A3" s="10" t="s">
        <v>48</v>
      </c>
      <c r="B3" s="11" t="s">
        <v>13</v>
      </c>
      <c r="C3" s="8"/>
      <c r="D3" s="8"/>
      <c r="E3" s="8"/>
      <c r="F3" s="8"/>
    </row>
    <row r="4" spans="1:6" ht="15">
      <c r="A4" s="10" t="s">
        <v>14</v>
      </c>
      <c r="B4" s="11" t="s">
        <v>15</v>
      </c>
      <c r="C4" s="8"/>
      <c r="D4" s="8"/>
      <c r="E4" s="8"/>
      <c r="F4" s="8"/>
    </row>
    <row r="5" spans="1:6" ht="15">
      <c r="A5" s="31" t="s">
        <v>49</v>
      </c>
      <c r="B5" s="32" t="s">
        <v>80</v>
      </c>
      <c r="C5" s="8"/>
      <c r="D5" s="8"/>
      <c r="E5" s="8"/>
      <c r="F5" s="8"/>
    </row>
    <row r="6" spans="1:6" ht="15">
      <c r="A6" s="31"/>
      <c r="B6" s="32"/>
      <c r="C6" s="8"/>
      <c r="D6" s="8"/>
      <c r="E6" s="8"/>
      <c r="F6" s="8"/>
    </row>
    <row r="7" spans="1:6" ht="15">
      <c r="A7" s="8"/>
      <c r="B7" s="8"/>
      <c r="C7" s="8"/>
      <c r="D7" s="8"/>
      <c r="E7" s="8"/>
      <c r="F7" s="8"/>
    </row>
    <row r="8" spans="1:6" ht="15">
      <c r="A8" s="52" t="s">
        <v>71</v>
      </c>
      <c r="B8" s="52"/>
      <c r="C8" s="52"/>
      <c r="D8" s="52"/>
      <c r="E8" s="52"/>
      <c r="F8" s="52"/>
    </row>
    <row r="9" spans="1:6" ht="15">
      <c r="A9" s="52" t="s">
        <v>10</v>
      </c>
      <c r="B9" s="52"/>
      <c r="C9" s="52"/>
      <c r="D9" s="52"/>
      <c r="E9" s="52"/>
      <c r="F9" s="52"/>
    </row>
    <row r="10" spans="1:6" ht="15">
      <c r="A10" s="8"/>
      <c r="B10" s="8"/>
      <c r="C10" s="8"/>
      <c r="D10" s="8"/>
      <c r="E10" s="8"/>
      <c r="F10" s="8"/>
    </row>
    <row r="11" spans="1:6" ht="15.75" thickBot="1">
      <c r="A11" s="14" t="s">
        <v>111</v>
      </c>
      <c r="B11" s="14" t="s">
        <v>16</v>
      </c>
      <c r="C11" s="14" t="s">
        <v>72</v>
      </c>
      <c r="D11" s="14" t="s">
        <v>73</v>
      </c>
      <c r="E11" s="14" t="s">
        <v>74</v>
      </c>
      <c r="F11" s="14" t="s">
        <v>75</v>
      </c>
    </row>
    <row r="12" spans="1:6" ht="15">
      <c r="A12" s="35" t="s">
        <v>52</v>
      </c>
      <c r="B12" s="18" t="s">
        <v>21</v>
      </c>
      <c r="C12" s="18"/>
      <c r="D12" s="18"/>
      <c r="E12" s="18"/>
      <c r="F12" s="18">
        <f aca="true" t="shared" si="0" ref="F12:F19">(C12+D12+E12)</f>
        <v>0</v>
      </c>
    </row>
    <row r="13" spans="1:6" ht="15">
      <c r="A13" s="35"/>
      <c r="B13" s="18" t="s">
        <v>22</v>
      </c>
      <c r="C13" s="18"/>
      <c r="D13" s="18"/>
      <c r="E13" s="18"/>
      <c r="F13" s="18">
        <f t="shared" si="0"/>
        <v>0</v>
      </c>
    </row>
    <row r="14" spans="1:6" ht="15">
      <c r="A14" s="35" t="s">
        <v>53</v>
      </c>
      <c r="B14" s="18" t="s">
        <v>21</v>
      </c>
      <c r="C14" s="18"/>
      <c r="D14" s="18"/>
      <c r="E14" s="18"/>
      <c r="F14" s="18">
        <f t="shared" si="0"/>
        <v>0</v>
      </c>
    </row>
    <row r="15" spans="1:6" ht="15">
      <c r="A15" s="35"/>
      <c r="B15" s="18" t="s">
        <v>22</v>
      </c>
      <c r="C15" s="18"/>
      <c r="D15" s="18"/>
      <c r="E15" s="18"/>
      <c r="F15" s="18">
        <f t="shared" si="0"/>
        <v>0</v>
      </c>
    </row>
    <row r="16" spans="1:6" ht="15">
      <c r="A16" s="19"/>
      <c r="B16" s="18" t="s">
        <v>21</v>
      </c>
      <c r="C16" s="18"/>
      <c r="D16" s="18"/>
      <c r="E16" s="18"/>
      <c r="F16" s="18">
        <f t="shared" si="0"/>
        <v>0</v>
      </c>
    </row>
    <row r="17" spans="1:6" ht="15">
      <c r="A17" s="19"/>
      <c r="B17" s="18" t="s">
        <v>22</v>
      </c>
      <c r="C17" s="18"/>
      <c r="D17" s="18"/>
      <c r="E17" s="18"/>
      <c r="F17" s="18">
        <f t="shared" si="0"/>
        <v>0</v>
      </c>
    </row>
    <row r="18" spans="1:6" ht="15">
      <c r="A18" s="35"/>
      <c r="B18" s="18" t="s">
        <v>21</v>
      </c>
      <c r="C18" s="18"/>
      <c r="D18" s="18"/>
      <c r="E18" s="18"/>
      <c r="F18" s="18">
        <f t="shared" si="0"/>
        <v>0</v>
      </c>
    </row>
    <row r="19" spans="1:6" ht="15">
      <c r="A19" s="36"/>
      <c r="B19" s="37" t="s">
        <v>22</v>
      </c>
      <c r="C19" s="37"/>
      <c r="D19" s="37"/>
      <c r="E19" s="37"/>
      <c r="F19" s="37">
        <f t="shared" si="0"/>
        <v>0</v>
      </c>
    </row>
    <row r="20" spans="1:6" ht="15.75" thickBot="1">
      <c r="A20" s="20"/>
      <c r="B20" s="20"/>
      <c r="C20" s="21"/>
      <c r="D20" s="20"/>
      <c r="E20" s="20"/>
      <c r="F20" s="20"/>
    </row>
    <row r="21" spans="1:6" ht="15.75" thickTop="1">
      <c r="A21" s="8" t="s">
        <v>66</v>
      </c>
      <c r="B21" s="8"/>
      <c r="C21" s="8"/>
      <c r="D21" s="8"/>
      <c r="E21" s="8"/>
      <c r="F21" s="8"/>
    </row>
    <row r="22" spans="1:6" ht="15">
      <c r="A22" s="8"/>
      <c r="B22" s="8"/>
      <c r="C22" s="8"/>
      <c r="D22" s="8"/>
      <c r="E22" s="8"/>
      <c r="F22" s="8"/>
    </row>
    <row r="23" spans="1:6" ht="15">
      <c r="A23" s="8"/>
      <c r="B23" s="8"/>
      <c r="C23" s="8"/>
      <c r="D23" s="8"/>
      <c r="E23" s="8"/>
      <c r="F23" s="8"/>
    </row>
    <row r="24" spans="1:6" ht="15">
      <c r="A24" s="8"/>
      <c r="B24" s="8"/>
      <c r="C24" s="8"/>
      <c r="D24" s="8"/>
      <c r="E24" s="8"/>
      <c r="F24" s="8"/>
    </row>
    <row r="25" spans="1:6" ht="15">
      <c r="A25" s="51" t="s">
        <v>76</v>
      </c>
      <c r="B25" s="51"/>
      <c r="C25" s="51"/>
      <c r="D25" s="51"/>
      <c r="E25" s="51"/>
      <c r="F25" s="8"/>
    </row>
    <row r="26" spans="1:6" ht="15">
      <c r="A26" s="52" t="s">
        <v>25</v>
      </c>
      <c r="B26" s="52"/>
      <c r="C26" s="52"/>
      <c r="D26" s="52"/>
      <c r="E26" s="52"/>
      <c r="F26" s="8"/>
    </row>
    <row r="27" spans="1:6" ht="15">
      <c r="A27" s="52" t="s">
        <v>68</v>
      </c>
      <c r="B27" s="52"/>
      <c r="C27" s="52"/>
      <c r="D27" s="52"/>
      <c r="E27" s="52"/>
      <c r="F27" s="8"/>
    </row>
    <row r="28" spans="1:6" ht="15">
      <c r="A28" s="8"/>
      <c r="B28" s="8"/>
      <c r="C28" s="8"/>
      <c r="D28" s="8"/>
      <c r="E28" s="8"/>
      <c r="F28" s="8"/>
    </row>
    <row r="29" spans="1:6" ht="15.75" thickBot="1">
      <c r="A29" s="14" t="s">
        <v>111</v>
      </c>
      <c r="B29" s="22" t="s">
        <v>72</v>
      </c>
      <c r="C29" s="22" t="s">
        <v>73</v>
      </c>
      <c r="D29" s="22" t="s">
        <v>74</v>
      </c>
      <c r="E29" s="22" t="s">
        <v>75</v>
      </c>
      <c r="F29" s="8"/>
    </row>
    <row r="30" spans="1:6" ht="15">
      <c r="A30" s="41"/>
      <c r="B30" s="41"/>
      <c r="C30" s="41"/>
      <c r="D30" s="41"/>
      <c r="E30" s="41"/>
      <c r="F30" s="8"/>
    </row>
    <row r="31" spans="1:6" ht="15">
      <c r="A31" s="38" t="s">
        <v>52</v>
      </c>
      <c r="B31" s="25">
        <v>12265385.404000007</v>
      </c>
      <c r="C31" s="25">
        <v>46270944.59999998</v>
      </c>
      <c r="D31" s="25">
        <v>137943383.86</v>
      </c>
      <c r="E31" s="25">
        <f>SUM(B31:D31)</f>
        <v>196479713.864</v>
      </c>
      <c r="F31" s="8"/>
    </row>
    <row r="32" spans="1:6" ht="15">
      <c r="A32" s="35" t="s">
        <v>53</v>
      </c>
      <c r="B32" s="25">
        <v>0</v>
      </c>
      <c r="C32" s="25">
        <v>35976694.32999998</v>
      </c>
      <c r="D32" s="25">
        <v>22422707.99000001</v>
      </c>
      <c r="E32" s="25">
        <f>SUM(B32:D32)</f>
        <v>58399402.31999999</v>
      </c>
      <c r="F32" s="8"/>
    </row>
    <row r="33" spans="1:6" ht="15">
      <c r="A33" s="38" t="s">
        <v>103</v>
      </c>
      <c r="B33" s="25">
        <v>1201500.72966</v>
      </c>
      <c r="C33" s="25">
        <v>0</v>
      </c>
      <c r="D33" s="25">
        <v>143740986.78</v>
      </c>
      <c r="E33" s="25">
        <f>SUM(B33:D33)</f>
        <v>144942487.50966</v>
      </c>
      <c r="F33" s="8"/>
    </row>
    <row r="34" spans="1:6" ht="15">
      <c r="A34" s="9" t="s">
        <v>104</v>
      </c>
      <c r="B34" s="17">
        <v>0</v>
      </c>
      <c r="C34" s="17">
        <v>0</v>
      </c>
      <c r="D34" s="17">
        <v>0</v>
      </c>
      <c r="E34" s="17"/>
      <c r="F34" s="8"/>
    </row>
    <row r="35" spans="1:6" ht="15.75" thickBot="1">
      <c r="A35" s="40" t="s">
        <v>26</v>
      </c>
      <c r="B35" s="26">
        <f>SUM(B31:B34)</f>
        <v>13466886.133660007</v>
      </c>
      <c r="C35" s="26">
        <f>SUM(C31:C34)</f>
        <v>82247638.92999996</v>
      </c>
      <c r="D35" s="26">
        <f>SUM(D31:D34)</f>
        <v>304107078.63</v>
      </c>
      <c r="E35" s="26">
        <f>SUM(E31:E34)</f>
        <v>399821603.69366</v>
      </c>
      <c r="F35" s="8"/>
    </row>
    <row r="36" spans="1:6" ht="15.75" thickTop="1">
      <c r="A36" s="8" t="s">
        <v>66</v>
      </c>
      <c r="B36" s="8"/>
      <c r="C36" s="8"/>
      <c r="D36" s="8"/>
      <c r="E36" s="8"/>
      <c r="F36" s="8"/>
    </row>
    <row r="37" spans="1:6" ht="15">
      <c r="A37" s="8"/>
      <c r="B37" s="8"/>
      <c r="C37" s="8"/>
      <c r="D37" s="8"/>
      <c r="E37" s="8"/>
      <c r="F37" s="8"/>
    </row>
    <row r="38" spans="1:6" ht="15">
      <c r="A38" s="8"/>
      <c r="B38" s="8"/>
      <c r="C38" s="8"/>
      <c r="D38" s="8"/>
      <c r="E38" s="8"/>
      <c r="F38" s="8"/>
    </row>
    <row r="39" spans="1:6" ht="15">
      <c r="A39" s="52" t="s">
        <v>77</v>
      </c>
      <c r="B39" s="52"/>
      <c r="C39" s="52"/>
      <c r="D39" s="52"/>
      <c r="E39" s="52"/>
      <c r="F39" s="8"/>
    </row>
    <row r="40" spans="1:6" ht="15">
      <c r="A40" s="52" t="s">
        <v>27</v>
      </c>
      <c r="B40" s="52"/>
      <c r="C40" s="52"/>
      <c r="D40" s="52"/>
      <c r="E40" s="52"/>
      <c r="F40" s="8"/>
    </row>
    <row r="41" spans="1:6" ht="15">
      <c r="A41" s="52" t="s">
        <v>68</v>
      </c>
      <c r="B41" s="52"/>
      <c r="C41" s="52"/>
      <c r="D41" s="52"/>
      <c r="E41" s="52"/>
      <c r="F41" s="8"/>
    </row>
    <row r="42" spans="1:6" ht="15">
      <c r="A42" s="8"/>
      <c r="B42" s="8"/>
      <c r="C42" s="8"/>
      <c r="D42" s="8"/>
      <c r="E42" s="8"/>
      <c r="F42" s="8"/>
    </row>
    <row r="43" spans="1:6" ht="15.75" thickBot="1">
      <c r="A43" s="22" t="s">
        <v>28</v>
      </c>
      <c r="B43" s="22" t="s">
        <v>72</v>
      </c>
      <c r="C43" s="22" t="s">
        <v>73</v>
      </c>
      <c r="D43" s="22" t="s">
        <v>74</v>
      </c>
      <c r="E43" s="22" t="s">
        <v>75</v>
      </c>
      <c r="F43" s="8"/>
    </row>
    <row r="44" spans="1:6" ht="15">
      <c r="A44" s="27" t="s">
        <v>29</v>
      </c>
      <c r="B44" s="44"/>
      <c r="C44" s="25">
        <v>18303359.740000002</v>
      </c>
      <c r="D44" s="25">
        <v>1872184</v>
      </c>
      <c r="E44" s="25">
        <f aca="true" t="shared" si="1" ref="E44:E54">SUM(B44:D44)</f>
        <v>20175543.740000002</v>
      </c>
      <c r="F44" s="8"/>
    </row>
    <row r="45" spans="1:6" ht="15">
      <c r="A45" s="27" t="s">
        <v>30</v>
      </c>
      <c r="B45" s="44"/>
      <c r="C45" s="25">
        <v>25318418.57</v>
      </c>
      <c r="D45" s="25">
        <v>1193046</v>
      </c>
      <c r="E45" s="25">
        <f t="shared" si="1"/>
        <v>26511464.57</v>
      </c>
      <c r="F45" s="8"/>
    </row>
    <row r="46" spans="1:6" ht="15">
      <c r="A46" s="27" t="s">
        <v>31</v>
      </c>
      <c r="B46" s="44"/>
      <c r="C46" s="25"/>
      <c r="D46" s="25">
        <v>0</v>
      </c>
      <c r="E46" s="25">
        <f t="shared" si="1"/>
        <v>0</v>
      </c>
      <c r="F46" s="8"/>
    </row>
    <row r="47" spans="1:6" ht="15">
      <c r="A47" s="27" t="s">
        <v>32</v>
      </c>
      <c r="B47" s="44"/>
      <c r="C47" s="25"/>
      <c r="D47" s="25">
        <v>0</v>
      </c>
      <c r="E47" s="25">
        <f t="shared" si="1"/>
        <v>0</v>
      </c>
      <c r="F47" s="8"/>
    </row>
    <row r="48" spans="1:6" ht="15">
      <c r="A48" s="27" t="s">
        <v>33</v>
      </c>
      <c r="B48" s="44"/>
      <c r="C48" s="25">
        <v>2648634.06</v>
      </c>
      <c r="D48" s="25">
        <v>2777243.07</v>
      </c>
      <c r="E48" s="25">
        <f t="shared" si="1"/>
        <v>5425877.13</v>
      </c>
      <c r="F48" s="8"/>
    </row>
    <row r="49" spans="1:6" ht="15">
      <c r="A49" s="27" t="s">
        <v>34</v>
      </c>
      <c r="B49" s="44"/>
      <c r="C49" s="25"/>
      <c r="D49" s="25">
        <v>0</v>
      </c>
      <c r="E49" s="25">
        <f t="shared" si="1"/>
        <v>0</v>
      </c>
      <c r="F49" s="8"/>
    </row>
    <row r="50" spans="1:6" ht="15">
      <c r="A50" s="27" t="s">
        <v>35</v>
      </c>
      <c r="B50" s="44"/>
      <c r="C50" s="25"/>
      <c r="D50" s="25">
        <v>0</v>
      </c>
      <c r="E50" s="25">
        <f t="shared" si="1"/>
        <v>0</v>
      </c>
      <c r="F50" s="8"/>
    </row>
    <row r="51" spans="1:6" ht="15">
      <c r="A51" s="27" t="s">
        <v>36</v>
      </c>
      <c r="B51" s="44">
        <v>1201500.72966</v>
      </c>
      <c r="C51" s="25"/>
      <c r="D51" s="25">
        <v>143740986.78034</v>
      </c>
      <c r="E51" s="25">
        <f t="shared" si="1"/>
        <v>144942487.51</v>
      </c>
      <c r="F51" s="8"/>
    </row>
    <row r="52" spans="1:6" ht="15">
      <c r="A52" s="27" t="s">
        <v>37</v>
      </c>
      <c r="B52" s="44"/>
      <c r="C52" s="25"/>
      <c r="D52" s="25"/>
      <c r="E52" s="25">
        <f t="shared" si="1"/>
        <v>0</v>
      </c>
      <c r="F52" s="8"/>
    </row>
    <row r="53" spans="1:6" ht="15">
      <c r="A53" s="27" t="s">
        <v>38</v>
      </c>
      <c r="B53" s="44"/>
      <c r="C53" s="25"/>
      <c r="D53" s="25">
        <v>13348125</v>
      </c>
      <c r="E53" s="25">
        <f t="shared" si="1"/>
        <v>13348125</v>
      </c>
      <c r="F53" s="8"/>
    </row>
    <row r="54" spans="1:6" ht="15">
      <c r="A54" s="27" t="s">
        <v>39</v>
      </c>
      <c r="B54" s="44">
        <v>12265385.399407953</v>
      </c>
      <c r="C54" s="25">
        <v>35977226.56</v>
      </c>
      <c r="D54" s="25">
        <v>141175493.78059202</v>
      </c>
      <c r="E54" s="25">
        <f t="shared" si="1"/>
        <v>189418105.73999998</v>
      </c>
      <c r="F54" s="8"/>
    </row>
    <row r="55" spans="1:6" ht="15.75" thickBot="1">
      <c r="A55" s="28" t="s">
        <v>40</v>
      </c>
      <c r="B55" s="44"/>
      <c r="C55" s="25"/>
      <c r="D55" s="25">
        <v>0</v>
      </c>
      <c r="E55" s="25"/>
      <c r="F55" s="8"/>
    </row>
    <row r="56" spans="1:6" ht="16.5" thickBot="1" thickTop="1">
      <c r="A56" s="26" t="s">
        <v>26</v>
      </c>
      <c r="B56" s="26">
        <f>SUM(B44:B54)</f>
        <v>13466886.129067954</v>
      </c>
      <c r="C56" s="26">
        <f>SUM(C44:C54)</f>
        <v>82247638.93</v>
      </c>
      <c r="D56" s="26">
        <f>SUM(D44:D54)</f>
        <v>304107078.630932</v>
      </c>
      <c r="E56" s="26">
        <f>SUM(E44:E54)</f>
        <v>399821603.68999994</v>
      </c>
      <c r="F56" s="8"/>
    </row>
    <row r="57" spans="1:6" ht="15.75" thickTop="1">
      <c r="A57" s="8" t="s">
        <v>66</v>
      </c>
      <c r="B57" s="8"/>
      <c r="C57" s="8"/>
      <c r="D57" s="8"/>
      <c r="E57" s="8"/>
      <c r="F57" s="8"/>
    </row>
    <row r="58" spans="1:6" ht="15">
      <c r="A58" s="8"/>
      <c r="B58" s="8"/>
      <c r="C58" s="8"/>
      <c r="D58" s="8"/>
      <c r="E58" s="8"/>
      <c r="F58" s="8"/>
    </row>
    <row r="59" spans="1:6" ht="15">
      <c r="A59" s="8"/>
      <c r="B59" s="8"/>
      <c r="C59" s="8"/>
      <c r="D59" s="8"/>
      <c r="E59" s="8"/>
      <c r="F59" s="8"/>
    </row>
    <row r="60" spans="1:6" ht="15">
      <c r="A60" s="52" t="s">
        <v>78</v>
      </c>
      <c r="B60" s="52"/>
      <c r="C60" s="52"/>
      <c r="D60" s="52"/>
      <c r="E60" s="52"/>
      <c r="F60" s="8"/>
    </row>
    <row r="61" spans="1:6" ht="15">
      <c r="A61" s="52" t="s">
        <v>41</v>
      </c>
      <c r="B61" s="52"/>
      <c r="C61" s="52"/>
      <c r="D61" s="52"/>
      <c r="E61" s="52"/>
      <c r="F61" s="8"/>
    </row>
    <row r="62" spans="1:6" ht="15">
      <c r="A62" s="52" t="s">
        <v>68</v>
      </c>
      <c r="B62" s="52"/>
      <c r="C62" s="52"/>
      <c r="D62" s="52"/>
      <c r="E62" s="52"/>
      <c r="F62" s="8"/>
    </row>
    <row r="63" spans="1:6" ht="15">
      <c r="A63" s="8"/>
      <c r="B63" s="8"/>
      <c r="C63" s="8"/>
      <c r="D63" s="8"/>
      <c r="E63" s="8"/>
      <c r="F63" s="8"/>
    </row>
    <row r="64" spans="1:6" ht="15.75" thickBot="1">
      <c r="A64" s="22" t="s">
        <v>28</v>
      </c>
      <c r="B64" s="14" t="s">
        <v>72</v>
      </c>
      <c r="C64" s="14" t="s">
        <v>73</v>
      </c>
      <c r="D64" s="14" t="s">
        <v>74</v>
      </c>
      <c r="E64" s="22" t="s">
        <v>75</v>
      </c>
      <c r="F64" s="8"/>
    </row>
    <row r="65" spans="1:6" ht="15">
      <c r="A65" s="8"/>
      <c r="B65" s="8"/>
      <c r="C65" s="8"/>
      <c r="D65" s="8"/>
      <c r="E65" s="8"/>
      <c r="F65" s="8"/>
    </row>
    <row r="66" spans="1:7" ht="15">
      <c r="A66" s="8" t="s">
        <v>42</v>
      </c>
      <c r="B66" s="8">
        <v>594342876.66</v>
      </c>
      <c r="C66" s="8">
        <v>580875990.5309321</v>
      </c>
      <c r="D66" s="8">
        <v>642823262.020932</v>
      </c>
      <c r="E66" s="8">
        <f>+B66</f>
        <v>594342876.66</v>
      </c>
      <c r="F66" s="8"/>
      <c r="G66" s="9" t="s">
        <v>61</v>
      </c>
    </row>
    <row r="67" spans="1:9" ht="15">
      <c r="A67" s="8" t="s">
        <v>43</v>
      </c>
      <c r="B67" s="8"/>
      <c r="C67" s="8">
        <v>144194910.41999996</v>
      </c>
      <c r="D67" s="8"/>
      <c r="E67" s="8">
        <f>SUM(B67:D67)</f>
        <v>144194910.41999996</v>
      </c>
      <c r="F67" s="8"/>
      <c r="G67" s="55">
        <v>0</v>
      </c>
      <c r="H67" s="55">
        <v>0</v>
      </c>
      <c r="I67" s="55">
        <v>144194910.42</v>
      </c>
    </row>
    <row r="68" spans="1:6" ht="15">
      <c r="A68" s="8" t="s">
        <v>44</v>
      </c>
      <c r="B68" s="8">
        <v>594342876.66</v>
      </c>
      <c r="C68" s="8">
        <v>725070900.950932</v>
      </c>
      <c r="D68" s="8">
        <v>642823262.020932</v>
      </c>
      <c r="E68" s="8">
        <f>+E66+E67</f>
        <v>738537787.0799999</v>
      </c>
      <c r="F68" s="8"/>
    </row>
    <row r="69" spans="1:6" ht="15">
      <c r="A69" s="8" t="s">
        <v>45</v>
      </c>
      <c r="B69" s="8">
        <v>13466886.129067954</v>
      </c>
      <c r="C69" s="8">
        <v>82247638.93</v>
      </c>
      <c r="D69" s="8">
        <v>304107078.630932</v>
      </c>
      <c r="E69" s="8">
        <f>SUM(B69:D69)</f>
        <v>399821603.68999994</v>
      </c>
      <c r="F69" s="8"/>
    </row>
    <row r="70" spans="1:6" ht="15">
      <c r="A70" s="8" t="s">
        <v>46</v>
      </c>
      <c r="B70" s="8">
        <v>580875990.5309321</v>
      </c>
      <c r="C70" s="8">
        <v>642823262.020932</v>
      </c>
      <c r="D70" s="8">
        <v>338716183.39</v>
      </c>
      <c r="E70" s="8">
        <f>+E68-E69</f>
        <v>338716183.39</v>
      </c>
      <c r="F70" s="8"/>
    </row>
    <row r="71" spans="1:6" ht="15.75" thickBot="1">
      <c r="A71" s="40"/>
      <c r="B71" s="40"/>
      <c r="C71" s="40"/>
      <c r="D71" s="40"/>
      <c r="E71" s="40"/>
      <c r="F71" s="8"/>
    </row>
    <row r="72" spans="1:6" ht="15.75" thickTop="1">
      <c r="A72" s="8" t="s">
        <v>66</v>
      </c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6" ht="15">
      <c r="A76" s="49" t="s">
        <v>108</v>
      </c>
    </row>
    <row r="77" ht="15">
      <c r="A77" s="49" t="s">
        <v>109</v>
      </c>
    </row>
    <row r="78" ht="15">
      <c r="A78" s="49" t="s">
        <v>110</v>
      </c>
    </row>
  </sheetData>
  <sheetProtection/>
  <mergeCells count="12">
    <mergeCell ref="A1:F1"/>
    <mergeCell ref="A8:F8"/>
    <mergeCell ref="A9:F9"/>
    <mergeCell ref="A25:E25"/>
    <mergeCell ref="A26:E26"/>
    <mergeCell ref="A27:E27"/>
    <mergeCell ref="A39:E39"/>
    <mergeCell ref="A40:E40"/>
    <mergeCell ref="A41:E41"/>
    <mergeCell ref="A60:E60"/>
    <mergeCell ref="A61:E61"/>
    <mergeCell ref="A62:E6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B46">
      <selection activeCell="G66" sqref="G66"/>
    </sheetView>
  </sheetViews>
  <sheetFormatPr defaultColWidth="10.7109375" defaultRowHeight="12.75"/>
  <cols>
    <col min="1" max="1" width="70.421875" style="9" bestFit="1" customWidth="1"/>
    <col min="2" max="2" width="16.140625" style="9" customWidth="1"/>
    <col min="3" max="3" width="14.8515625" style="9" customWidth="1"/>
    <col min="4" max="4" width="16.00390625" style="9" customWidth="1"/>
    <col min="5" max="5" width="15.28125" style="9" customWidth="1"/>
    <col min="6" max="6" width="13.140625" style="9" customWidth="1"/>
    <col min="7" max="8" width="10.7109375" style="9" customWidth="1"/>
    <col min="9" max="9" width="15.140625" style="9" bestFit="1" customWidth="1"/>
    <col min="10" max="16384" width="10.7109375" style="9" customWidth="1"/>
  </cols>
  <sheetData>
    <row r="1" spans="1:6" ht="15" customHeight="1">
      <c r="A1" s="53" t="s">
        <v>24</v>
      </c>
      <c r="B1" s="53"/>
      <c r="C1" s="53"/>
      <c r="D1" s="53"/>
      <c r="E1" s="53"/>
      <c r="F1" s="53"/>
    </row>
    <row r="2" spans="1:6" ht="15">
      <c r="A2" s="10" t="s">
        <v>11</v>
      </c>
      <c r="B2" s="11" t="s">
        <v>12</v>
      </c>
      <c r="C2" s="8"/>
      <c r="D2" s="8"/>
      <c r="E2" s="8"/>
      <c r="F2" s="8"/>
    </row>
    <row r="3" spans="1:6" ht="15">
      <c r="A3" s="10" t="s">
        <v>48</v>
      </c>
      <c r="B3" s="11" t="s">
        <v>13</v>
      </c>
      <c r="C3" s="8"/>
      <c r="D3" s="8"/>
      <c r="E3" s="8"/>
      <c r="F3" s="8"/>
    </row>
    <row r="4" spans="1:6" ht="15">
      <c r="A4" s="10" t="s">
        <v>14</v>
      </c>
      <c r="B4" s="11" t="s">
        <v>15</v>
      </c>
      <c r="C4" s="8"/>
      <c r="D4" s="8"/>
      <c r="E4" s="8"/>
      <c r="F4" s="8"/>
    </row>
    <row r="5" spans="1:6" ht="15">
      <c r="A5" s="31" t="s">
        <v>49</v>
      </c>
      <c r="B5" s="32" t="s">
        <v>88</v>
      </c>
      <c r="C5" s="8"/>
      <c r="D5" s="8"/>
      <c r="E5" s="8"/>
      <c r="F5" s="8"/>
    </row>
    <row r="6" spans="1:6" ht="15">
      <c r="A6" s="31"/>
      <c r="B6" s="32"/>
      <c r="C6" s="8"/>
      <c r="D6" s="8"/>
      <c r="E6" s="8"/>
      <c r="F6" s="8"/>
    </row>
    <row r="7" spans="1:6" ht="15">
      <c r="A7" s="10"/>
      <c r="B7" s="11"/>
      <c r="C7" s="8"/>
      <c r="D7" s="8"/>
      <c r="E7" s="8"/>
      <c r="F7" s="8"/>
    </row>
    <row r="8" spans="1:6" ht="15">
      <c r="A8" s="52" t="s">
        <v>71</v>
      </c>
      <c r="B8" s="52"/>
      <c r="C8" s="52"/>
      <c r="D8" s="52"/>
      <c r="E8" s="52"/>
      <c r="F8" s="52"/>
    </row>
    <row r="9" spans="1:6" ht="15">
      <c r="A9" s="52" t="s">
        <v>10</v>
      </c>
      <c r="B9" s="52"/>
      <c r="C9" s="52"/>
      <c r="D9" s="52"/>
      <c r="E9" s="52"/>
      <c r="F9" s="52"/>
    </row>
    <row r="10" spans="1:6" ht="15">
      <c r="A10" s="8"/>
      <c r="B10" s="8"/>
      <c r="C10" s="8"/>
      <c r="D10" s="8"/>
      <c r="E10" s="8"/>
      <c r="F10" s="8"/>
    </row>
    <row r="11" spans="1:6" ht="15.75" thickBot="1">
      <c r="A11" s="14" t="s">
        <v>111</v>
      </c>
      <c r="B11" s="14" t="s">
        <v>16</v>
      </c>
      <c r="C11" s="14" t="s">
        <v>84</v>
      </c>
      <c r="D11" s="14" t="s">
        <v>85</v>
      </c>
      <c r="E11" s="14" t="s">
        <v>86</v>
      </c>
      <c r="F11" s="14" t="s">
        <v>87</v>
      </c>
    </row>
    <row r="12" spans="1:6" ht="15">
      <c r="A12" s="35" t="s">
        <v>52</v>
      </c>
      <c r="B12" s="17" t="s">
        <v>21</v>
      </c>
      <c r="C12" s="17"/>
      <c r="D12" s="17"/>
      <c r="E12" s="17">
        <v>1734</v>
      </c>
      <c r="F12" s="17">
        <f aca="true" t="shared" si="0" ref="F12:F19">(C12+D12+E12)</f>
        <v>1734</v>
      </c>
    </row>
    <row r="13" spans="1:6" ht="15">
      <c r="A13" s="35"/>
      <c r="B13" s="17" t="s">
        <v>22</v>
      </c>
      <c r="C13" s="17"/>
      <c r="D13" s="17"/>
      <c r="E13" s="17">
        <v>1</v>
      </c>
      <c r="F13" s="17">
        <f t="shared" si="0"/>
        <v>1</v>
      </c>
    </row>
    <row r="14" spans="1:6" ht="15">
      <c r="A14" s="35" t="s">
        <v>53</v>
      </c>
      <c r="B14" s="17" t="s">
        <v>21</v>
      </c>
      <c r="C14" s="17"/>
      <c r="D14" s="17"/>
      <c r="E14" s="17"/>
      <c r="F14" s="17">
        <f t="shared" si="0"/>
        <v>0</v>
      </c>
    </row>
    <row r="15" spans="1:6" ht="15">
      <c r="A15" s="35"/>
      <c r="B15" s="17" t="s">
        <v>22</v>
      </c>
      <c r="C15" s="17"/>
      <c r="D15" s="17"/>
      <c r="E15" s="17"/>
      <c r="F15" s="17">
        <f t="shared" si="0"/>
        <v>0</v>
      </c>
    </row>
    <row r="16" spans="1:6" ht="15">
      <c r="A16" s="19" t="s">
        <v>101</v>
      </c>
      <c r="B16" s="17" t="s">
        <v>21</v>
      </c>
      <c r="C16" s="17"/>
      <c r="D16" s="17"/>
      <c r="E16" s="17"/>
      <c r="F16" s="17">
        <f t="shared" si="0"/>
        <v>0</v>
      </c>
    </row>
    <row r="17" spans="1:6" ht="15">
      <c r="A17" s="19"/>
      <c r="B17" s="17" t="s">
        <v>22</v>
      </c>
      <c r="C17" s="17"/>
      <c r="D17" s="17"/>
      <c r="E17" s="17"/>
      <c r="F17" s="17">
        <f t="shared" si="0"/>
        <v>0</v>
      </c>
    </row>
    <row r="18" spans="1:6" ht="15">
      <c r="A18" s="35" t="s">
        <v>102</v>
      </c>
      <c r="B18" s="17" t="s">
        <v>21</v>
      </c>
      <c r="C18" s="17"/>
      <c r="D18" s="17"/>
      <c r="E18" s="17"/>
      <c r="F18" s="17">
        <f t="shared" si="0"/>
        <v>0</v>
      </c>
    </row>
    <row r="19" spans="1:6" ht="15">
      <c r="A19" s="45"/>
      <c r="B19" s="17" t="s">
        <v>22</v>
      </c>
      <c r="C19" s="17"/>
      <c r="D19" s="17"/>
      <c r="E19" s="17"/>
      <c r="F19" s="17">
        <f t="shared" si="0"/>
        <v>0</v>
      </c>
    </row>
    <row r="20" spans="1:6" ht="15.75" thickBot="1">
      <c r="A20" s="20"/>
      <c r="B20" s="20"/>
      <c r="C20" s="21"/>
      <c r="D20" s="20"/>
      <c r="E20" s="20"/>
      <c r="F20" s="20"/>
    </row>
    <row r="21" spans="1:6" ht="15.75" thickTop="1">
      <c r="A21" s="8" t="s">
        <v>66</v>
      </c>
      <c r="B21" s="8"/>
      <c r="C21" s="8"/>
      <c r="D21" s="8"/>
      <c r="E21" s="8"/>
      <c r="F21" s="8"/>
    </row>
    <row r="22" spans="1:6" ht="15">
      <c r="A22" s="8"/>
      <c r="B22" s="8"/>
      <c r="C22" s="8"/>
      <c r="D22" s="8"/>
      <c r="E22" s="8"/>
      <c r="F22" s="8"/>
    </row>
    <row r="23" spans="1:6" ht="15">
      <c r="A23" s="8"/>
      <c r="B23" s="8"/>
      <c r="C23" s="8"/>
      <c r="D23" s="8"/>
      <c r="E23" s="8"/>
      <c r="F23" s="8"/>
    </row>
    <row r="24" spans="1:6" ht="15">
      <c r="A24" s="8"/>
      <c r="B24" s="8"/>
      <c r="C24" s="8"/>
      <c r="D24" s="8"/>
      <c r="E24" s="8"/>
      <c r="F24" s="8"/>
    </row>
    <row r="25" spans="1:6" ht="15">
      <c r="A25" s="51" t="s">
        <v>76</v>
      </c>
      <c r="B25" s="51"/>
      <c r="C25" s="51"/>
      <c r="D25" s="51"/>
      <c r="E25" s="51"/>
      <c r="F25" s="8"/>
    </row>
    <row r="26" spans="1:6" ht="15">
      <c r="A26" s="52" t="s">
        <v>25</v>
      </c>
      <c r="B26" s="52"/>
      <c r="C26" s="52"/>
      <c r="D26" s="52"/>
      <c r="E26" s="52"/>
      <c r="F26" s="8"/>
    </row>
    <row r="27" spans="1:6" ht="15">
      <c r="A27" s="52" t="s">
        <v>68</v>
      </c>
      <c r="B27" s="52"/>
      <c r="C27" s="52"/>
      <c r="D27" s="52"/>
      <c r="E27" s="52"/>
      <c r="F27" s="8"/>
    </row>
    <row r="28" spans="1:6" ht="15">
      <c r="A28" s="8"/>
      <c r="B28" s="8"/>
      <c r="C28" s="8"/>
      <c r="D28" s="8"/>
      <c r="E28" s="8"/>
      <c r="F28" s="8"/>
    </row>
    <row r="29" spans="1:6" ht="15.75" thickBot="1">
      <c r="A29" s="14" t="s">
        <v>111</v>
      </c>
      <c r="B29" s="22" t="s">
        <v>84</v>
      </c>
      <c r="C29" s="22" t="s">
        <v>85</v>
      </c>
      <c r="D29" s="22" t="s">
        <v>86</v>
      </c>
      <c r="E29" s="22" t="s">
        <v>87</v>
      </c>
      <c r="F29" s="8"/>
    </row>
    <row r="30" spans="1:6" ht="15">
      <c r="A30" s="41"/>
      <c r="B30" s="41"/>
      <c r="C30" s="41"/>
      <c r="D30" s="41"/>
      <c r="E30" s="41"/>
      <c r="F30" s="8"/>
    </row>
    <row r="31" spans="1:6" ht="15">
      <c r="A31" s="38" t="s">
        <v>52</v>
      </c>
      <c r="B31" s="25">
        <v>45246135.8730956</v>
      </c>
      <c r="C31" s="25">
        <v>130681898.93574995</v>
      </c>
      <c r="D31" s="25">
        <v>91950649.41359997</v>
      </c>
      <c r="E31" s="25">
        <f>SUM(B31:D31)</f>
        <v>267878684.22244552</v>
      </c>
      <c r="F31" s="8"/>
    </row>
    <row r="32" spans="1:6" ht="15">
      <c r="A32" s="35" t="s">
        <v>53</v>
      </c>
      <c r="B32" s="25">
        <v>66702569.93737453</v>
      </c>
      <c r="C32" s="25">
        <v>274703</v>
      </c>
      <c r="D32" s="25">
        <v>957766320.8045883</v>
      </c>
      <c r="E32" s="25">
        <f>SUM(B32:D32)</f>
        <v>1024743593.7419629</v>
      </c>
      <c r="F32" s="8"/>
    </row>
    <row r="33" spans="1:6" ht="15">
      <c r="A33" s="38" t="s">
        <v>103</v>
      </c>
      <c r="B33" s="25"/>
      <c r="C33" s="25"/>
      <c r="D33" s="25">
        <v>13321.315539985895</v>
      </c>
      <c r="E33" s="25">
        <f>SUM(B33:D33)</f>
        <v>13321.315539985895</v>
      </c>
      <c r="F33" s="8"/>
    </row>
    <row r="34" spans="1:6" ht="15">
      <c r="A34" s="9" t="s">
        <v>104</v>
      </c>
      <c r="B34" s="8">
        <v>0</v>
      </c>
      <c r="C34" s="8">
        <v>0</v>
      </c>
      <c r="D34" s="8">
        <v>0</v>
      </c>
      <c r="E34" s="8">
        <v>0</v>
      </c>
      <c r="F34" s="8"/>
    </row>
    <row r="35" spans="1:6" ht="15.75" thickBot="1">
      <c r="A35" s="40" t="s">
        <v>26</v>
      </c>
      <c r="B35" s="26">
        <f>SUM(B31:B34)</f>
        <v>111948705.81047013</v>
      </c>
      <c r="C35" s="26">
        <f>SUM(C31:C34)</f>
        <v>130956601.93574995</v>
      </c>
      <c r="D35" s="26">
        <f>SUM(D31:D34)</f>
        <v>1049730291.5337282</v>
      </c>
      <c r="E35" s="26">
        <f>SUM(E31:E34)</f>
        <v>1292635599.2799485</v>
      </c>
      <c r="F35" s="8"/>
    </row>
    <row r="36" spans="1:6" ht="15.75" thickTop="1">
      <c r="A36" s="8" t="s">
        <v>66</v>
      </c>
      <c r="B36" s="8"/>
      <c r="C36" s="8"/>
      <c r="D36" s="8"/>
      <c r="E36" s="8"/>
      <c r="F36" s="8"/>
    </row>
    <row r="37" spans="1:6" ht="15">
      <c r="A37" s="8"/>
      <c r="B37" s="8"/>
      <c r="C37" s="8"/>
      <c r="D37" s="8"/>
      <c r="E37" s="8"/>
      <c r="F37" s="8"/>
    </row>
    <row r="38" spans="1:6" ht="15">
      <c r="A38" s="46"/>
      <c r="B38" s="46"/>
      <c r="C38" s="46"/>
      <c r="D38" s="46"/>
      <c r="E38" s="46"/>
      <c r="F38" s="46"/>
    </row>
    <row r="39" spans="1:6" ht="15">
      <c r="A39" s="52" t="s">
        <v>77</v>
      </c>
      <c r="B39" s="52"/>
      <c r="C39" s="52"/>
      <c r="D39" s="52"/>
      <c r="E39" s="52"/>
      <c r="F39" s="52"/>
    </row>
    <row r="40" spans="1:6" ht="15">
      <c r="A40" s="52" t="s">
        <v>27</v>
      </c>
      <c r="B40" s="52"/>
      <c r="C40" s="52"/>
      <c r="D40" s="52"/>
      <c r="E40" s="52"/>
      <c r="F40" s="8"/>
    </row>
    <row r="41" spans="1:6" ht="15">
      <c r="A41" s="52" t="s">
        <v>68</v>
      </c>
      <c r="B41" s="52"/>
      <c r="C41" s="52"/>
      <c r="D41" s="52"/>
      <c r="E41" s="52"/>
      <c r="F41" s="8"/>
    </row>
    <row r="42" spans="1:6" ht="15">
      <c r="A42" s="8"/>
      <c r="B42" s="8"/>
      <c r="C42" s="8"/>
      <c r="D42" s="8"/>
      <c r="E42" s="8"/>
      <c r="F42" s="8"/>
    </row>
    <row r="43" spans="1:6" ht="15.75" thickBot="1">
      <c r="A43" s="22" t="s">
        <v>28</v>
      </c>
      <c r="B43" s="22" t="s">
        <v>84</v>
      </c>
      <c r="C43" s="22" t="s">
        <v>85</v>
      </c>
      <c r="D43" s="22" t="s">
        <v>86</v>
      </c>
      <c r="E43" s="22" t="s">
        <v>87</v>
      </c>
      <c r="F43" s="8"/>
    </row>
    <row r="44" spans="1:6" ht="15">
      <c r="A44" s="27" t="s">
        <v>29</v>
      </c>
      <c r="B44" s="25">
        <v>427478.9399999976</v>
      </c>
      <c r="C44" s="25">
        <v>0</v>
      </c>
      <c r="D44" s="25">
        <v>346248925.356915</v>
      </c>
      <c r="E44" s="25">
        <f aca="true" t="shared" si="1" ref="E44:E55">SUM(B44:D44)</f>
        <v>346676404.296915</v>
      </c>
      <c r="F44" s="8"/>
    </row>
    <row r="45" spans="1:6" ht="15">
      <c r="A45" s="27" t="s">
        <v>30</v>
      </c>
      <c r="B45" s="25">
        <v>0</v>
      </c>
      <c r="C45" s="25">
        <v>1665394</v>
      </c>
      <c r="D45" s="25">
        <v>4535277.91</v>
      </c>
      <c r="E45" s="25">
        <f t="shared" si="1"/>
        <v>6200671.91</v>
      </c>
      <c r="F45" s="8"/>
    </row>
    <row r="46" spans="1:6" ht="15">
      <c r="A46" s="27" t="s">
        <v>31</v>
      </c>
      <c r="B46" s="25">
        <v>0</v>
      </c>
      <c r="C46" s="25">
        <v>0</v>
      </c>
      <c r="D46" s="25">
        <v>663332.04</v>
      </c>
      <c r="E46" s="25">
        <f t="shared" si="1"/>
        <v>663332.04</v>
      </c>
      <c r="F46" s="8"/>
    </row>
    <row r="47" spans="1:6" ht="15">
      <c r="A47" s="27" t="s">
        <v>32</v>
      </c>
      <c r="B47" s="25">
        <v>0</v>
      </c>
      <c r="C47" s="25">
        <v>0</v>
      </c>
      <c r="D47" s="25">
        <v>2700540.38</v>
      </c>
      <c r="E47" s="25">
        <f t="shared" si="1"/>
        <v>2700540.38</v>
      </c>
      <c r="F47" s="8"/>
    </row>
    <row r="48" spans="1:6" ht="15">
      <c r="A48" s="27" t="s">
        <v>33</v>
      </c>
      <c r="B48" s="25">
        <v>73293392.6404701</v>
      </c>
      <c r="C48" s="25">
        <v>42257761.60575001</v>
      </c>
      <c r="D48" s="25">
        <v>606754290.5404572</v>
      </c>
      <c r="E48" s="25">
        <f t="shared" si="1"/>
        <v>722305444.7866774</v>
      </c>
      <c r="F48" s="8"/>
    </row>
    <row r="49" spans="1:6" ht="15">
      <c r="A49" s="27" t="s">
        <v>34</v>
      </c>
      <c r="B49" s="25"/>
      <c r="C49" s="25">
        <v>274703</v>
      </c>
      <c r="D49" s="25">
        <v>801829.77</v>
      </c>
      <c r="E49" s="25">
        <f t="shared" si="1"/>
        <v>1076532.77</v>
      </c>
      <c r="F49" s="8"/>
    </row>
    <row r="50" spans="1:6" ht="15">
      <c r="A50" s="27" t="s">
        <v>35</v>
      </c>
      <c r="B50" s="25">
        <v>11792320.48</v>
      </c>
      <c r="C50" s="25">
        <v>0</v>
      </c>
      <c r="D50" s="25">
        <v>12489579.82</v>
      </c>
      <c r="E50" s="25">
        <f t="shared" si="1"/>
        <v>24281900.3</v>
      </c>
      <c r="F50" s="8"/>
    </row>
    <row r="51" spans="1:6" ht="15">
      <c r="A51" s="27" t="s">
        <v>36</v>
      </c>
      <c r="B51" s="25"/>
      <c r="C51" s="25">
        <v>0</v>
      </c>
      <c r="D51" s="25">
        <v>13321.315200001001</v>
      </c>
      <c r="E51" s="25">
        <f t="shared" si="1"/>
        <v>13321.315200001001</v>
      </c>
      <c r="F51" s="8"/>
    </row>
    <row r="52" spans="1:6" ht="15">
      <c r="A52" s="27" t="s">
        <v>37</v>
      </c>
      <c r="B52" s="25"/>
      <c r="C52" s="25">
        <v>0</v>
      </c>
      <c r="D52" s="25">
        <v>0</v>
      </c>
      <c r="E52" s="25">
        <f t="shared" si="1"/>
        <v>0</v>
      </c>
      <c r="F52" s="8"/>
    </row>
    <row r="53" spans="1:6" ht="15">
      <c r="A53" s="27" t="s">
        <v>38</v>
      </c>
      <c r="B53" s="25"/>
      <c r="C53" s="25">
        <v>21597125</v>
      </c>
      <c r="D53" s="25">
        <v>0</v>
      </c>
      <c r="E53" s="25">
        <f t="shared" si="1"/>
        <v>21597125</v>
      </c>
      <c r="F53" s="8"/>
    </row>
    <row r="54" spans="1:6" ht="15">
      <c r="A54" s="27" t="s">
        <v>39</v>
      </c>
      <c r="B54" s="25">
        <v>26435513.749407947</v>
      </c>
      <c r="C54" s="25">
        <v>65161618.3300001</v>
      </c>
      <c r="D54" s="25">
        <v>75523194.4008159</v>
      </c>
      <c r="E54" s="25">
        <f t="shared" si="1"/>
        <v>167120326.48022395</v>
      </c>
      <c r="F54" s="8"/>
    </row>
    <row r="55" spans="1:6" ht="15.75" thickBot="1">
      <c r="A55" s="28" t="s">
        <v>40</v>
      </c>
      <c r="B55" s="25"/>
      <c r="C55" s="25"/>
      <c r="D55" s="25"/>
      <c r="E55" s="25">
        <f t="shared" si="1"/>
        <v>0</v>
      </c>
      <c r="F55" s="8"/>
    </row>
    <row r="56" spans="1:6" ht="16.5" thickBot="1" thickTop="1">
      <c r="A56" s="26" t="s">
        <v>26</v>
      </c>
      <c r="B56" s="26">
        <f>SUM(B44:B54)</f>
        <v>111948705.80987805</v>
      </c>
      <c r="C56" s="26">
        <f>SUM(C44:C54)</f>
        <v>130956601.93575011</v>
      </c>
      <c r="D56" s="26">
        <f>SUM(D44:D54)</f>
        <v>1049730291.5333881</v>
      </c>
      <c r="E56" s="26">
        <f>SUM(E44:E54)</f>
        <v>1292635599.2790163</v>
      </c>
      <c r="F56" s="8"/>
    </row>
    <row r="57" spans="1:6" ht="15.75" thickTop="1">
      <c r="A57" s="8" t="s">
        <v>66</v>
      </c>
      <c r="B57" s="8"/>
      <c r="C57" s="8"/>
      <c r="D57" s="8"/>
      <c r="E57" s="8"/>
      <c r="F57" s="8"/>
    </row>
    <row r="58" spans="1:6" ht="15">
      <c r="A58" s="8"/>
      <c r="B58" s="8"/>
      <c r="C58" s="8"/>
      <c r="D58" s="8"/>
      <c r="E58" s="8"/>
      <c r="F58" s="8"/>
    </row>
    <row r="59" spans="1:6" ht="15">
      <c r="A59" s="8"/>
      <c r="B59" s="8"/>
      <c r="C59" s="8"/>
      <c r="D59" s="8"/>
      <c r="E59" s="8"/>
      <c r="F59" s="8"/>
    </row>
    <row r="60" spans="1:6" ht="15">
      <c r="A60" s="52" t="s">
        <v>78</v>
      </c>
      <c r="B60" s="52"/>
      <c r="C60" s="52"/>
      <c r="D60" s="52"/>
      <c r="E60" s="52"/>
      <c r="F60" s="8"/>
    </row>
    <row r="61" spans="1:6" ht="15">
      <c r="A61" s="52" t="s">
        <v>41</v>
      </c>
      <c r="B61" s="52"/>
      <c r="C61" s="52"/>
      <c r="D61" s="52"/>
      <c r="E61" s="52"/>
      <c r="F61" s="8"/>
    </row>
    <row r="62" spans="1:6" ht="15">
      <c r="A62" s="52" t="s">
        <v>68</v>
      </c>
      <c r="B62" s="52"/>
      <c r="C62" s="52"/>
      <c r="D62" s="52"/>
      <c r="E62" s="52"/>
      <c r="F62" s="8"/>
    </row>
    <row r="63" spans="1:6" ht="15">
      <c r="A63" s="8"/>
      <c r="B63" s="8"/>
      <c r="C63" s="8"/>
      <c r="D63" s="8"/>
      <c r="E63" s="8"/>
      <c r="F63" s="8"/>
    </row>
    <row r="64" spans="1:6" ht="15.75" thickBot="1">
      <c r="A64" s="22" t="s">
        <v>28</v>
      </c>
      <c r="B64" s="22" t="s">
        <v>84</v>
      </c>
      <c r="C64" s="22" t="s">
        <v>85</v>
      </c>
      <c r="D64" s="22" t="s">
        <v>86</v>
      </c>
      <c r="E64" s="22" t="s">
        <v>87</v>
      </c>
      <c r="F64" s="8"/>
    </row>
    <row r="65" spans="1:6" ht="15">
      <c r="A65" s="8"/>
      <c r="B65" s="17"/>
      <c r="C65" s="17"/>
      <c r="D65" s="17"/>
      <c r="E65" s="8"/>
      <c r="F65" s="8"/>
    </row>
    <row r="66" spans="1:7" ht="15">
      <c r="A66" s="8" t="s">
        <v>42</v>
      </c>
      <c r="B66" s="17">
        <v>338716183.39</v>
      </c>
      <c r="C66" s="17">
        <v>226434802.1601221</v>
      </c>
      <c r="D66" s="17">
        <v>95478200.22437198</v>
      </c>
      <c r="E66" s="8">
        <f>+B66</f>
        <v>338716183.39</v>
      </c>
      <c r="F66" s="8"/>
      <c r="G66" s="50" t="s">
        <v>61</v>
      </c>
    </row>
    <row r="67" spans="1:9" ht="15">
      <c r="A67" s="8" t="s">
        <v>43</v>
      </c>
      <c r="B67" s="17"/>
      <c r="C67" s="17"/>
      <c r="D67" s="17">
        <v>1490727100.32</v>
      </c>
      <c r="E67" s="8">
        <f>SUM(B67:D67)</f>
        <v>1490727100.32</v>
      </c>
      <c r="F67" s="8"/>
      <c r="G67" s="56">
        <v>0</v>
      </c>
      <c r="H67" s="56">
        <v>0</v>
      </c>
      <c r="I67" s="57">
        <v>1486677477.61</v>
      </c>
    </row>
    <row r="68" spans="1:6" ht="15">
      <c r="A68" s="8" t="s">
        <v>44</v>
      </c>
      <c r="B68" s="17">
        <v>338383507.97000015</v>
      </c>
      <c r="C68" s="17">
        <v>226434802.1601221</v>
      </c>
      <c r="D68" s="17">
        <v>1573155677.8343718</v>
      </c>
      <c r="E68" s="8">
        <f>+E66+E67</f>
        <v>1829443283.71</v>
      </c>
      <c r="F68" s="8"/>
    </row>
    <row r="69" spans="1:6" ht="15">
      <c r="A69" s="8" t="s">
        <v>45</v>
      </c>
      <c r="B69" s="17">
        <v>111948705.80987805</v>
      </c>
      <c r="C69" s="17">
        <v>130956601.93575011</v>
      </c>
      <c r="D69" s="17">
        <v>1049730291.5333881</v>
      </c>
      <c r="E69" s="8">
        <f>SUM(B69:D69)</f>
        <v>1292635599.2790163</v>
      </c>
      <c r="F69" s="8"/>
    </row>
    <row r="70" spans="1:6" ht="15">
      <c r="A70" s="8" t="s">
        <v>46</v>
      </c>
      <c r="B70" s="17">
        <v>226434802.1601221</v>
      </c>
      <c r="C70" s="17">
        <v>95478200.22437198</v>
      </c>
      <c r="D70" s="17">
        <v>523425386.30098367</v>
      </c>
      <c r="E70" s="8">
        <f>+E68-E69</f>
        <v>536807684.4309838</v>
      </c>
      <c r="F70" s="8"/>
    </row>
    <row r="71" spans="1:6" ht="15.75" thickBot="1">
      <c r="A71" s="40"/>
      <c r="B71" s="40"/>
      <c r="C71" s="40"/>
      <c r="D71" s="40"/>
      <c r="E71" s="40"/>
      <c r="F71" s="8"/>
    </row>
    <row r="72" spans="1:6" ht="15.75" thickTop="1">
      <c r="A72" s="8" t="s">
        <v>66</v>
      </c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6" ht="15">
      <c r="A76" s="49" t="s">
        <v>108</v>
      </c>
    </row>
    <row r="77" ht="15">
      <c r="A77" s="49" t="s">
        <v>109</v>
      </c>
    </row>
    <row r="78" ht="15">
      <c r="A78" s="49" t="s">
        <v>110</v>
      </c>
    </row>
  </sheetData>
  <sheetProtection/>
  <mergeCells count="12">
    <mergeCell ref="A1:F1"/>
    <mergeCell ref="A8:F8"/>
    <mergeCell ref="A9:F9"/>
    <mergeCell ref="A25:E25"/>
    <mergeCell ref="A26:E26"/>
    <mergeCell ref="A27:E27"/>
    <mergeCell ref="A39:F39"/>
    <mergeCell ref="A40:E40"/>
    <mergeCell ref="A41:E41"/>
    <mergeCell ref="A60:E60"/>
    <mergeCell ref="A61:E61"/>
    <mergeCell ref="A62:E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2">
      <selection activeCell="A11" sqref="A11"/>
    </sheetView>
  </sheetViews>
  <sheetFormatPr defaultColWidth="10.7109375" defaultRowHeight="12.75"/>
  <cols>
    <col min="1" max="1" width="70.421875" style="9" bestFit="1" customWidth="1"/>
    <col min="2" max="2" width="16.140625" style="9" customWidth="1"/>
    <col min="3" max="3" width="14.8515625" style="9" customWidth="1"/>
    <col min="4" max="4" width="16.00390625" style="9" customWidth="1"/>
    <col min="5" max="5" width="15.28125" style="9" customWidth="1"/>
    <col min="6" max="16384" width="10.7109375" style="9" customWidth="1"/>
  </cols>
  <sheetData>
    <row r="1" spans="1:6" ht="15.75" customHeight="1">
      <c r="A1" s="53" t="s">
        <v>24</v>
      </c>
      <c r="B1" s="53"/>
      <c r="C1" s="53"/>
      <c r="D1" s="53"/>
      <c r="E1" s="53"/>
      <c r="F1" s="53"/>
    </row>
    <row r="2" spans="1:6" ht="15.75" customHeight="1">
      <c r="A2" s="10" t="s">
        <v>11</v>
      </c>
      <c r="B2" s="11" t="s">
        <v>12</v>
      </c>
      <c r="C2" s="8"/>
      <c r="D2" s="8"/>
      <c r="E2" s="8"/>
      <c r="F2" s="8"/>
    </row>
    <row r="3" spans="1:6" ht="15.75" customHeight="1">
      <c r="A3" s="10" t="s">
        <v>48</v>
      </c>
      <c r="B3" s="11" t="s">
        <v>13</v>
      </c>
      <c r="C3" s="8"/>
      <c r="D3" s="8"/>
      <c r="E3" s="8"/>
      <c r="F3" s="8"/>
    </row>
    <row r="4" spans="1:6" ht="15.75" customHeight="1">
      <c r="A4" s="10" t="s">
        <v>14</v>
      </c>
      <c r="B4" s="11" t="s">
        <v>15</v>
      </c>
      <c r="C4" s="8"/>
      <c r="D4" s="8"/>
      <c r="E4" s="8"/>
      <c r="F4" s="8"/>
    </row>
    <row r="5" spans="1:6" ht="15.75" customHeight="1">
      <c r="A5" s="31" t="s">
        <v>49</v>
      </c>
      <c r="B5" s="32" t="s">
        <v>106</v>
      </c>
      <c r="C5" s="8"/>
      <c r="D5" s="8"/>
      <c r="E5" s="8"/>
      <c r="F5" s="8"/>
    </row>
    <row r="6" spans="1:6" ht="15.75" customHeight="1">
      <c r="A6" s="31"/>
      <c r="B6" s="32"/>
      <c r="C6" s="8"/>
      <c r="D6" s="8"/>
      <c r="E6" s="8"/>
      <c r="F6" s="8"/>
    </row>
    <row r="7" spans="1:5" ht="15.75" customHeight="1">
      <c r="A7" s="8"/>
      <c r="B7" s="8"/>
      <c r="C7" s="8"/>
      <c r="D7" s="8"/>
      <c r="E7" s="8"/>
    </row>
    <row r="8" spans="1:6" ht="15.75" customHeight="1">
      <c r="A8" s="52" t="s">
        <v>71</v>
      </c>
      <c r="B8" s="52"/>
      <c r="C8" s="52"/>
      <c r="D8" s="52"/>
      <c r="E8" s="52"/>
      <c r="F8" s="46"/>
    </row>
    <row r="9" spans="1:5" ht="15.75" customHeight="1">
      <c r="A9" s="52" t="s">
        <v>10</v>
      </c>
      <c r="B9" s="52"/>
      <c r="C9" s="52"/>
      <c r="D9" s="52"/>
      <c r="E9" s="52"/>
    </row>
    <row r="10" spans="1:5" ht="15.75" customHeight="1">
      <c r="A10" s="8"/>
      <c r="B10" s="8"/>
      <c r="C10" s="8"/>
      <c r="D10" s="8"/>
      <c r="E10" s="8"/>
    </row>
    <row r="11" spans="1:5" ht="15.75" customHeight="1" thickBot="1">
      <c r="A11" s="14" t="s">
        <v>111</v>
      </c>
      <c r="B11" s="14" t="s">
        <v>16</v>
      </c>
      <c r="C11" s="14" t="s">
        <v>89</v>
      </c>
      <c r="D11" s="14" t="s">
        <v>90</v>
      </c>
      <c r="E11" s="14" t="s">
        <v>91</v>
      </c>
    </row>
    <row r="12" spans="1:5" ht="15.75" customHeight="1">
      <c r="A12" s="35" t="s">
        <v>52</v>
      </c>
      <c r="B12" s="17" t="s">
        <v>21</v>
      </c>
      <c r="C12" s="17">
        <f>+1T!F13</f>
        <v>963</v>
      </c>
      <c r="D12" s="17">
        <f>+2T!F12</f>
        <v>0</v>
      </c>
      <c r="E12" s="17">
        <f>SUM(C12:D12)</f>
        <v>963</v>
      </c>
    </row>
    <row r="13" spans="1:5" ht="15.75" customHeight="1">
      <c r="A13" s="35"/>
      <c r="B13" s="17" t="s">
        <v>22</v>
      </c>
      <c r="C13" s="17">
        <f>+1T!F14</f>
        <v>1</v>
      </c>
      <c r="D13" s="17">
        <f>+2T!F13</f>
        <v>0</v>
      </c>
      <c r="E13" s="17">
        <f aca="true" t="shared" si="0" ref="E13:E19">SUM(C13:D13)</f>
        <v>1</v>
      </c>
    </row>
    <row r="14" spans="1:5" ht="15.75" customHeight="1">
      <c r="A14" s="35" t="s">
        <v>53</v>
      </c>
      <c r="B14" s="17" t="s">
        <v>21</v>
      </c>
      <c r="C14" s="17">
        <f>+1T!F15</f>
        <v>0</v>
      </c>
      <c r="D14" s="17">
        <f>+2T!F14</f>
        <v>125</v>
      </c>
      <c r="E14" s="17">
        <f t="shared" si="0"/>
        <v>125</v>
      </c>
    </row>
    <row r="15" spans="1:5" ht="15.75" customHeight="1">
      <c r="A15" s="35"/>
      <c r="B15" s="17" t="s">
        <v>22</v>
      </c>
      <c r="C15" s="17">
        <f>+1T!F16</f>
        <v>0</v>
      </c>
      <c r="D15" s="17">
        <f>+2T!F15</f>
        <v>1</v>
      </c>
      <c r="E15" s="17">
        <f t="shared" si="0"/>
        <v>1</v>
      </c>
    </row>
    <row r="16" spans="1:5" ht="15.75" customHeight="1">
      <c r="A16" s="19" t="s">
        <v>101</v>
      </c>
      <c r="B16" s="17" t="s">
        <v>21</v>
      </c>
      <c r="C16" s="17">
        <f>+1T!F17</f>
        <v>0</v>
      </c>
      <c r="D16" s="17">
        <f>+2T!F16</f>
        <v>0</v>
      </c>
      <c r="E16" s="17">
        <f t="shared" si="0"/>
        <v>0</v>
      </c>
    </row>
    <row r="17" spans="1:5" ht="15.75" customHeight="1">
      <c r="A17" s="19"/>
      <c r="B17" s="17" t="s">
        <v>22</v>
      </c>
      <c r="C17" s="17">
        <f>+1T!F18</f>
        <v>0</v>
      </c>
      <c r="D17" s="17">
        <f>+2T!F17</f>
        <v>0</v>
      </c>
      <c r="E17" s="17">
        <f t="shared" si="0"/>
        <v>0</v>
      </c>
    </row>
    <row r="18" spans="1:5" ht="15.75" customHeight="1">
      <c r="A18" s="35" t="s">
        <v>102</v>
      </c>
      <c r="B18" s="17" t="s">
        <v>21</v>
      </c>
      <c r="C18" s="17">
        <f>+1T!F19</f>
        <v>0</v>
      </c>
      <c r="D18" s="17">
        <f>+2T!F18</f>
        <v>0</v>
      </c>
      <c r="E18" s="17">
        <f t="shared" si="0"/>
        <v>0</v>
      </c>
    </row>
    <row r="19" spans="1:5" ht="15.75" customHeight="1">
      <c r="A19" s="19"/>
      <c r="B19" s="17" t="s">
        <v>22</v>
      </c>
      <c r="C19" s="17">
        <f>+1T!F20</f>
        <v>0</v>
      </c>
      <c r="D19" s="17">
        <f>+2T!F19</f>
        <v>0</v>
      </c>
      <c r="E19" s="17">
        <f t="shared" si="0"/>
        <v>0</v>
      </c>
    </row>
    <row r="20" spans="1:5" ht="15.75" customHeight="1" thickBot="1">
      <c r="A20" s="20"/>
      <c r="B20" s="20"/>
      <c r="C20" s="21"/>
      <c r="D20" s="20"/>
      <c r="E20" s="20"/>
    </row>
    <row r="21" spans="1:5" ht="15.75" customHeight="1" thickTop="1">
      <c r="A21" s="8" t="s">
        <v>66</v>
      </c>
      <c r="B21" s="17"/>
      <c r="C21" s="17"/>
      <c r="D21" s="17"/>
      <c r="E21" s="17"/>
    </row>
    <row r="22" spans="1:5" ht="15.75" customHeight="1">
      <c r="A22" s="8"/>
      <c r="B22" s="17"/>
      <c r="C22" s="17"/>
      <c r="D22" s="17"/>
      <c r="E22" s="17"/>
    </row>
    <row r="23" spans="1:5" ht="15.75" customHeight="1">
      <c r="A23" s="8"/>
      <c r="B23" s="17"/>
      <c r="C23" s="17"/>
      <c r="D23" s="17"/>
      <c r="E23" s="17"/>
    </row>
    <row r="24" spans="1:5" ht="15.75" customHeight="1">
      <c r="A24" s="8"/>
      <c r="B24" s="8"/>
      <c r="C24" s="8"/>
      <c r="D24" s="8"/>
      <c r="E24" s="8"/>
    </row>
    <row r="25" spans="1:5" ht="15.75" customHeight="1">
      <c r="A25" s="51" t="s">
        <v>76</v>
      </c>
      <c r="B25" s="51"/>
      <c r="C25" s="51"/>
      <c r="D25" s="51"/>
      <c r="E25" s="12"/>
    </row>
    <row r="26" spans="1:5" ht="15.75" customHeight="1">
      <c r="A26" s="51" t="s">
        <v>25</v>
      </c>
      <c r="B26" s="51"/>
      <c r="C26" s="51"/>
      <c r="D26" s="51"/>
      <c r="E26" s="8"/>
    </row>
    <row r="27" spans="1:5" ht="15.75" customHeight="1">
      <c r="A27" s="52" t="s">
        <v>68</v>
      </c>
      <c r="B27" s="52"/>
      <c r="C27" s="52"/>
      <c r="D27" s="52"/>
      <c r="E27" s="46"/>
    </row>
    <row r="28" spans="1:5" ht="15.75" customHeight="1">
      <c r="A28" s="8"/>
      <c r="B28" s="8"/>
      <c r="C28" s="8"/>
      <c r="D28" s="8"/>
      <c r="E28" s="8"/>
    </row>
    <row r="29" spans="1:5" ht="15.75" customHeight="1" thickBot="1">
      <c r="A29" s="14" t="s">
        <v>111</v>
      </c>
      <c r="B29" s="22" t="s">
        <v>89</v>
      </c>
      <c r="C29" s="22" t="s">
        <v>90</v>
      </c>
      <c r="D29" s="22" t="s">
        <v>91</v>
      </c>
      <c r="E29" s="8"/>
    </row>
    <row r="30" spans="1:5" ht="15.75" customHeight="1">
      <c r="A30" s="41"/>
      <c r="B30" s="41"/>
      <c r="C30" s="41"/>
      <c r="D30" s="41"/>
      <c r="E30" s="8"/>
    </row>
    <row r="31" spans="1:5" ht="15.75" customHeight="1">
      <c r="A31" s="38" t="s">
        <v>52</v>
      </c>
      <c r="B31" s="25">
        <f>+1T!E31</f>
        <v>0</v>
      </c>
      <c r="C31" s="25">
        <f>+2T!D31</f>
        <v>33740459.29</v>
      </c>
      <c r="D31" s="25">
        <f>SUM(B31,C31)</f>
        <v>33740459.29</v>
      </c>
      <c r="E31" s="8"/>
    </row>
    <row r="32" spans="1:5" ht="15.75" customHeight="1">
      <c r="A32" s="35" t="s">
        <v>53</v>
      </c>
      <c r="B32" s="25">
        <f>+1T!E32</f>
        <v>0</v>
      </c>
      <c r="C32" s="25">
        <f>+2T!D32</f>
        <v>26794429.729183972</v>
      </c>
      <c r="D32" s="25">
        <f>SUM(B32:C32)</f>
        <v>26794429.729183972</v>
      </c>
      <c r="E32" s="8"/>
    </row>
    <row r="33" spans="1:5" ht="15">
      <c r="A33" s="38" t="s">
        <v>103</v>
      </c>
      <c r="B33" s="25">
        <f>+1T!E33</f>
        <v>0</v>
      </c>
      <c r="C33" s="25">
        <f>+2T!D33</f>
        <v>0</v>
      </c>
      <c r="D33" s="25">
        <f>SUM(B33:C33)</f>
        <v>0</v>
      </c>
      <c r="E33" s="8"/>
    </row>
    <row r="34" spans="1:5" ht="15.75" customHeight="1">
      <c r="A34" s="9" t="s">
        <v>104</v>
      </c>
      <c r="B34" s="17">
        <v>0</v>
      </c>
      <c r="C34" s="25">
        <f>+2T!D34</f>
        <v>0</v>
      </c>
      <c r="D34" s="17"/>
      <c r="E34" s="8"/>
    </row>
    <row r="35" spans="1:5" ht="15.75" customHeight="1" thickBot="1">
      <c r="A35" s="26" t="s">
        <v>26</v>
      </c>
      <c r="B35" s="26">
        <f>SUM(B31:B34)</f>
        <v>0</v>
      </c>
      <c r="C35" s="26">
        <f>SUM(C31:C34)</f>
        <v>60534889.01918397</v>
      </c>
      <c r="D35" s="26">
        <f>SUM(D31:D34)</f>
        <v>60534889.01918397</v>
      </c>
      <c r="E35" s="8"/>
    </row>
    <row r="36" spans="1:5" ht="15.75" customHeight="1" thickTop="1">
      <c r="A36" s="8" t="s">
        <v>92</v>
      </c>
      <c r="B36" s="8"/>
      <c r="C36" s="8"/>
      <c r="D36" s="8"/>
      <c r="E36" s="8"/>
    </row>
    <row r="37" spans="1:5" ht="15.75" customHeight="1">
      <c r="A37" s="8"/>
      <c r="B37" s="8"/>
      <c r="C37" s="8"/>
      <c r="D37" s="8"/>
      <c r="E37" s="8"/>
    </row>
    <row r="38" spans="1:5" ht="15.75" customHeight="1">
      <c r="A38" s="8"/>
      <c r="B38" s="8"/>
      <c r="C38" s="8"/>
      <c r="D38" s="8"/>
      <c r="E38" s="8"/>
    </row>
    <row r="39" spans="1:5" ht="15.75" customHeight="1">
      <c r="A39" s="51" t="s">
        <v>77</v>
      </c>
      <c r="B39" s="51"/>
      <c r="C39" s="51"/>
      <c r="D39" s="51"/>
      <c r="E39" s="42"/>
    </row>
    <row r="40" spans="1:5" ht="15.75" customHeight="1">
      <c r="A40" s="51" t="s">
        <v>27</v>
      </c>
      <c r="B40" s="51"/>
      <c r="C40" s="51"/>
      <c r="D40" s="51"/>
      <c r="E40" s="42"/>
    </row>
    <row r="41" spans="1:4" ht="15.75" customHeight="1">
      <c r="A41" s="52" t="s">
        <v>68</v>
      </c>
      <c r="B41" s="52"/>
      <c r="C41" s="52"/>
      <c r="D41" s="52"/>
    </row>
    <row r="42" spans="1:4" ht="15.75" customHeight="1">
      <c r="A42" s="8"/>
      <c r="B42" s="8"/>
      <c r="C42" s="8"/>
      <c r="D42" s="8"/>
    </row>
    <row r="43" spans="1:4" ht="15.75" customHeight="1" thickBot="1">
      <c r="A43" s="22" t="s">
        <v>28</v>
      </c>
      <c r="B43" s="22" t="s">
        <v>89</v>
      </c>
      <c r="C43" s="22" t="s">
        <v>90</v>
      </c>
      <c r="D43" s="22" t="s">
        <v>91</v>
      </c>
    </row>
    <row r="44" spans="1:4" ht="15.75" customHeight="1">
      <c r="A44" s="27" t="s">
        <v>29</v>
      </c>
      <c r="B44" s="25">
        <f>+1T!E44</f>
        <v>0</v>
      </c>
      <c r="C44" s="25">
        <f>+2T!E44</f>
        <v>1820995</v>
      </c>
      <c r="D44" s="25">
        <f>SUM(B44:C44)</f>
        <v>1820995</v>
      </c>
    </row>
    <row r="45" spans="1:4" ht="15.75" customHeight="1">
      <c r="A45" s="27" t="s">
        <v>30</v>
      </c>
      <c r="B45" s="25">
        <f>+1T!E45</f>
        <v>0</v>
      </c>
      <c r="C45" s="25">
        <f>+2T!E45</f>
        <v>4504914.5</v>
      </c>
      <c r="D45" s="25">
        <f aca="true" t="shared" si="1" ref="D45:D53">SUM(B45:C45)</f>
        <v>4504914.5</v>
      </c>
    </row>
    <row r="46" spans="1:4" ht="15.75" customHeight="1">
      <c r="A46" s="27" t="s">
        <v>31</v>
      </c>
      <c r="B46" s="25">
        <f>+1T!E46</f>
        <v>0</v>
      </c>
      <c r="C46" s="25">
        <f>+2T!E46</f>
        <v>2870571</v>
      </c>
      <c r="D46" s="25">
        <f t="shared" si="1"/>
        <v>2870571</v>
      </c>
    </row>
    <row r="47" spans="1:4" ht="15.75" customHeight="1">
      <c r="A47" s="27" t="s">
        <v>32</v>
      </c>
      <c r="B47" s="25">
        <f>+1T!E47</f>
        <v>0</v>
      </c>
      <c r="C47" s="25">
        <f>+2T!E47</f>
        <v>7910</v>
      </c>
      <c r="D47" s="25">
        <f t="shared" si="1"/>
        <v>7910</v>
      </c>
    </row>
    <row r="48" spans="1:4" ht="15.75" customHeight="1">
      <c r="A48" s="27" t="s">
        <v>33</v>
      </c>
      <c r="B48" s="25">
        <f>+1T!E48</f>
        <v>0</v>
      </c>
      <c r="C48" s="25">
        <f>+2T!E48</f>
        <v>0</v>
      </c>
      <c r="D48" s="25">
        <f t="shared" si="1"/>
        <v>0</v>
      </c>
    </row>
    <row r="49" spans="1:4" ht="15.75" customHeight="1">
      <c r="A49" s="27" t="s">
        <v>34</v>
      </c>
      <c r="B49" s="25">
        <f>+1T!E49</f>
        <v>0</v>
      </c>
      <c r="C49" s="25">
        <f>+2T!E49</f>
        <v>2039989</v>
      </c>
      <c r="D49" s="25">
        <f t="shared" si="1"/>
        <v>2039989</v>
      </c>
    </row>
    <row r="50" spans="1:4" ht="15.75" customHeight="1">
      <c r="A50" s="27" t="s">
        <v>35</v>
      </c>
      <c r="B50" s="25">
        <f>+1T!E50</f>
        <v>0</v>
      </c>
      <c r="C50" s="25">
        <f>+2T!E50</f>
        <v>5884001.13</v>
      </c>
      <c r="D50" s="25">
        <f t="shared" si="1"/>
        <v>5884001.13</v>
      </c>
    </row>
    <row r="51" spans="1:4" ht="15.75" customHeight="1">
      <c r="A51" s="27" t="s">
        <v>36</v>
      </c>
      <c r="B51" s="25">
        <f>+1T!E51</f>
        <v>0</v>
      </c>
      <c r="C51" s="25">
        <f>+2T!E51</f>
        <v>0</v>
      </c>
      <c r="D51" s="25">
        <f t="shared" si="1"/>
        <v>0</v>
      </c>
    </row>
    <row r="52" spans="1:4" ht="15.75" customHeight="1">
      <c r="A52" s="27" t="s">
        <v>37</v>
      </c>
      <c r="B52" s="25">
        <f>+1T!E52</f>
        <v>0</v>
      </c>
      <c r="C52" s="25">
        <f>+2T!E52</f>
        <v>0</v>
      </c>
      <c r="D52" s="25">
        <f t="shared" si="1"/>
        <v>0</v>
      </c>
    </row>
    <row r="53" spans="1:4" ht="15.75" customHeight="1">
      <c r="A53" s="27" t="s">
        <v>38</v>
      </c>
      <c r="B53" s="25">
        <f>+1T!E53</f>
        <v>0</v>
      </c>
      <c r="C53" s="25">
        <f>+2T!E53</f>
        <v>0</v>
      </c>
      <c r="D53" s="25">
        <f t="shared" si="1"/>
        <v>0</v>
      </c>
    </row>
    <row r="54" spans="1:4" ht="15.75" customHeight="1">
      <c r="A54" s="27" t="s">
        <v>39</v>
      </c>
      <c r="B54" s="25">
        <f>+1T!E54</f>
        <v>0</v>
      </c>
      <c r="C54" s="25">
        <f>+2T!E54</f>
        <v>250071919.08</v>
      </c>
      <c r="D54" s="25">
        <f>SUM(B54:C54)</f>
        <v>250071919.08</v>
      </c>
    </row>
    <row r="55" spans="1:4" ht="15.75" customHeight="1" thickBot="1">
      <c r="A55" s="28" t="s">
        <v>40</v>
      </c>
      <c r="B55" s="25">
        <v>0</v>
      </c>
      <c r="C55" s="25">
        <f>+2T!E55</f>
        <v>136320003.15</v>
      </c>
      <c r="D55" s="25">
        <f>SUM(B55:C55)</f>
        <v>136320003.15</v>
      </c>
    </row>
    <row r="56" spans="1:4" ht="15.75" customHeight="1" thickBot="1" thickTop="1">
      <c r="A56" s="26" t="s">
        <v>26</v>
      </c>
      <c r="B56" s="26">
        <f>SUM(B44:B54)</f>
        <v>0</v>
      </c>
      <c r="C56" s="26">
        <f>SUM(C44:C54)</f>
        <v>267200299.71</v>
      </c>
      <c r="D56" s="26">
        <f>SUM(D44:D54)</f>
        <v>267200299.71</v>
      </c>
    </row>
    <row r="57" spans="1:4" ht="15.75" customHeight="1" thickTop="1">
      <c r="A57" s="8" t="s">
        <v>92</v>
      </c>
      <c r="B57" s="8"/>
      <c r="C57" s="8"/>
      <c r="D57" s="8"/>
    </row>
    <row r="58" spans="1:4" ht="15.75" customHeight="1">
      <c r="A58" s="8"/>
      <c r="B58" s="8"/>
      <c r="C58" s="8"/>
      <c r="D58" s="8"/>
    </row>
    <row r="59" spans="1:4" ht="15.75" customHeight="1">
      <c r="A59" s="8"/>
      <c r="B59" s="8"/>
      <c r="C59" s="8"/>
      <c r="D59" s="8"/>
    </row>
    <row r="60" spans="1:4" ht="15.75" customHeight="1">
      <c r="A60" s="51" t="s">
        <v>78</v>
      </c>
      <c r="B60" s="51"/>
      <c r="C60" s="51"/>
      <c r="D60" s="51"/>
    </row>
    <row r="61" spans="1:4" ht="15.75" customHeight="1">
      <c r="A61" s="51" t="s">
        <v>41</v>
      </c>
      <c r="B61" s="51"/>
      <c r="C61" s="51"/>
      <c r="D61" s="51"/>
    </row>
    <row r="62" spans="1:4" ht="15.75" customHeight="1">
      <c r="A62" s="52" t="s">
        <v>68</v>
      </c>
      <c r="B62" s="52"/>
      <c r="C62" s="52"/>
      <c r="D62" s="52"/>
    </row>
    <row r="63" spans="1:4" ht="15.75" customHeight="1">
      <c r="A63" s="8"/>
      <c r="B63" s="8"/>
      <c r="C63" s="8"/>
      <c r="D63" s="8"/>
    </row>
    <row r="64" spans="1:4" ht="15.75" customHeight="1" thickBot="1">
      <c r="A64" s="22" t="s">
        <v>28</v>
      </c>
      <c r="B64" s="22" t="s">
        <v>89</v>
      </c>
      <c r="C64" s="22" t="s">
        <v>90</v>
      </c>
      <c r="D64" s="22" t="s">
        <v>91</v>
      </c>
    </row>
    <row r="65" spans="1:4" ht="15.75" customHeight="1">
      <c r="A65" s="8"/>
      <c r="B65" s="17"/>
      <c r="C65" s="17"/>
      <c r="D65" s="17"/>
    </row>
    <row r="66" spans="1:4" ht="15.75" customHeight="1">
      <c r="A66" s="17" t="s">
        <v>42</v>
      </c>
      <c r="B66" s="17">
        <f>+1T!E66</f>
        <v>136320003.15</v>
      </c>
      <c r="C66" s="17">
        <f>+2T!E66</f>
        <v>136320003.15</v>
      </c>
      <c r="D66" s="17">
        <f>B66</f>
        <v>136320003.15</v>
      </c>
    </row>
    <row r="67" spans="1:4" ht="15.75" customHeight="1">
      <c r="A67" s="17" t="s">
        <v>43</v>
      </c>
      <c r="B67" s="17">
        <f>+1T!E67</f>
        <v>0</v>
      </c>
      <c r="C67" s="17">
        <f>+2T!E67</f>
        <v>861210501.37</v>
      </c>
      <c r="D67" s="17">
        <f>C67+B67</f>
        <v>861210501.37</v>
      </c>
    </row>
    <row r="68" spans="1:4" ht="15.75" customHeight="1">
      <c r="A68" s="17" t="s">
        <v>44</v>
      </c>
      <c r="B68" s="17">
        <f>+1T!E68</f>
        <v>136320003.15</v>
      </c>
      <c r="C68" s="17">
        <f>+2T!E68</f>
        <v>997530504.52</v>
      </c>
      <c r="D68" s="17">
        <f>D67+D66</f>
        <v>997530504.52</v>
      </c>
    </row>
    <row r="69" spans="1:4" ht="15.75" customHeight="1">
      <c r="A69" s="17" t="s">
        <v>45</v>
      </c>
      <c r="B69" s="17">
        <f>+1T!E69</f>
        <v>0</v>
      </c>
      <c r="C69" s="17">
        <f>+2T!E69</f>
        <v>403520302.86</v>
      </c>
      <c r="D69" s="17">
        <f>C69+B69</f>
        <v>403520302.86</v>
      </c>
    </row>
    <row r="70" spans="1:4" ht="15.75" customHeight="1">
      <c r="A70" s="17" t="s">
        <v>46</v>
      </c>
      <c r="B70" s="17">
        <f>+1T!E70</f>
        <v>136320003.15</v>
      </c>
      <c r="C70" s="17">
        <f>+2T!E70</f>
        <v>594010201.66</v>
      </c>
      <c r="D70" s="17">
        <f>D68-D69</f>
        <v>594010201.66</v>
      </c>
    </row>
    <row r="71" spans="1:4" ht="15.75" customHeight="1" thickBot="1">
      <c r="A71" s="26"/>
      <c r="B71" s="26"/>
      <c r="C71" s="26"/>
      <c r="D71" s="26"/>
    </row>
    <row r="72" spans="1:4" ht="15.75" customHeight="1" thickTop="1">
      <c r="A72" s="8" t="s">
        <v>92</v>
      </c>
      <c r="B72" s="8"/>
      <c r="C72" s="8"/>
      <c r="D72" s="8"/>
    </row>
    <row r="73" ht="15.75" customHeight="1"/>
    <row r="74" ht="15.75" customHeight="1"/>
    <row r="76" ht="15">
      <c r="A76" s="49" t="s">
        <v>108</v>
      </c>
    </row>
    <row r="77" ht="15">
      <c r="A77" s="49" t="s">
        <v>109</v>
      </c>
    </row>
    <row r="78" ht="15">
      <c r="A78" s="49" t="s">
        <v>110</v>
      </c>
    </row>
  </sheetData>
  <sheetProtection/>
  <mergeCells count="12">
    <mergeCell ref="A1:F1"/>
    <mergeCell ref="A8:E8"/>
    <mergeCell ref="A9:E9"/>
    <mergeCell ref="A25:D25"/>
    <mergeCell ref="A26:D26"/>
    <mergeCell ref="A27:D27"/>
    <mergeCell ref="A39:D39"/>
    <mergeCell ref="A40:D40"/>
    <mergeCell ref="A41:D41"/>
    <mergeCell ref="A60:D60"/>
    <mergeCell ref="A61:D61"/>
    <mergeCell ref="A62:D6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0">
      <selection activeCell="A11" sqref="A11"/>
    </sheetView>
  </sheetViews>
  <sheetFormatPr defaultColWidth="10.7109375" defaultRowHeight="12.75"/>
  <cols>
    <col min="1" max="1" width="70.421875" style="9" bestFit="1" customWidth="1"/>
    <col min="2" max="2" width="16.140625" style="9" customWidth="1"/>
    <col min="3" max="3" width="14.8515625" style="9" customWidth="1"/>
    <col min="4" max="4" width="16.00390625" style="9" customWidth="1"/>
    <col min="5" max="5" width="15.28125" style="9" customWidth="1"/>
    <col min="6" max="16384" width="10.7109375" style="9" customWidth="1"/>
  </cols>
  <sheetData>
    <row r="1" spans="1:6" ht="15">
      <c r="A1" s="53" t="s">
        <v>24</v>
      </c>
      <c r="B1" s="53"/>
      <c r="C1" s="53"/>
      <c r="D1" s="53"/>
      <c r="E1" s="53"/>
      <c r="F1" s="53"/>
    </row>
    <row r="2" spans="1:6" ht="15.75" customHeight="1">
      <c r="A2" s="10" t="s">
        <v>11</v>
      </c>
      <c r="B2" s="11" t="s">
        <v>12</v>
      </c>
      <c r="C2" s="8"/>
      <c r="D2" s="8"/>
      <c r="E2" s="8"/>
      <c r="F2" s="8"/>
    </row>
    <row r="3" spans="1:6" ht="15.75" customHeight="1">
      <c r="A3" s="10" t="s">
        <v>48</v>
      </c>
      <c r="B3" s="11" t="s">
        <v>13</v>
      </c>
      <c r="C3" s="8"/>
      <c r="D3" s="8"/>
      <c r="E3" s="8"/>
      <c r="F3" s="8"/>
    </row>
    <row r="4" spans="1:6" ht="15.75" customHeight="1">
      <c r="A4" s="10" t="s">
        <v>14</v>
      </c>
      <c r="B4" s="11" t="s">
        <v>15</v>
      </c>
      <c r="C4" s="8"/>
      <c r="D4" s="8"/>
      <c r="E4" s="8"/>
      <c r="F4" s="8"/>
    </row>
    <row r="5" spans="1:5" ht="15.75" customHeight="1">
      <c r="A5" s="31" t="s">
        <v>49</v>
      </c>
      <c r="B5" s="11" t="s">
        <v>107</v>
      </c>
      <c r="C5" s="8"/>
      <c r="D5" s="8"/>
      <c r="E5" s="8"/>
    </row>
    <row r="6" spans="1:5" ht="15.75" customHeight="1">
      <c r="A6" s="31"/>
      <c r="B6" s="8"/>
      <c r="C6" s="8"/>
      <c r="D6" s="8"/>
      <c r="E6" s="8"/>
    </row>
    <row r="7" spans="1:5" ht="15.75" customHeight="1">
      <c r="A7" s="31"/>
      <c r="B7" s="8"/>
      <c r="C7" s="8"/>
      <c r="D7" s="8"/>
      <c r="E7" s="8"/>
    </row>
    <row r="8" spans="1:6" ht="15.75" customHeight="1">
      <c r="A8" s="52" t="s">
        <v>93</v>
      </c>
      <c r="B8" s="52"/>
      <c r="C8" s="52"/>
      <c r="D8" s="52"/>
      <c r="E8" s="52"/>
      <c r="F8" s="52"/>
    </row>
    <row r="9" spans="1:6" ht="15.75" customHeight="1">
      <c r="A9" s="52" t="s">
        <v>10</v>
      </c>
      <c r="B9" s="52"/>
      <c r="C9" s="52"/>
      <c r="D9" s="52"/>
      <c r="E9" s="52"/>
      <c r="F9" s="52"/>
    </row>
    <row r="10" spans="1:5" ht="15.75" customHeight="1">
      <c r="A10" s="8"/>
      <c r="B10" s="8"/>
      <c r="C10" s="8"/>
      <c r="D10" s="8"/>
      <c r="E10" s="8"/>
    </row>
    <row r="11" spans="1:6" ht="15.75" customHeight="1" thickBot="1">
      <c r="A11" s="14" t="s">
        <v>111</v>
      </c>
      <c r="B11" s="14" t="s">
        <v>16</v>
      </c>
      <c r="C11" s="14" t="s">
        <v>89</v>
      </c>
      <c r="D11" s="14" t="s">
        <v>90</v>
      </c>
      <c r="E11" s="14" t="s">
        <v>94</v>
      </c>
      <c r="F11" s="14" t="s">
        <v>95</v>
      </c>
    </row>
    <row r="12" spans="1:6" ht="15.75" customHeight="1">
      <c r="A12" s="35" t="s">
        <v>52</v>
      </c>
      <c r="B12" s="17" t="s">
        <v>21</v>
      </c>
      <c r="C12" s="17">
        <f>+1T!F13</f>
        <v>963</v>
      </c>
      <c r="D12" s="17">
        <f>+2T!F12</f>
        <v>0</v>
      </c>
      <c r="E12" s="17">
        <f>+3T!F12</f>
        <v>0</v>
      </c>
      <c r="F12" s="17">
        <f>SUM(C12:E12)</f>
        <v>963</v>
      </c>
    </row>
    <row r="13" spans="1:6" ht="15.75" customHeight="1">
      <c r="A13" s="35"/>
      <c r="B13" s="17" t="s">
        <v>22</v>
      </c>
      <c r="C13" s="17">
        <f>+1T!F14</f>
        <v>1</v>
      </c>
      <c r="D13" s="17">
        <f>+2T!F13</f>
        <v>0</v>
      </c>
      <c r="E13" s="17">
        <f>+3T!F13</f>
        <v>0</v>
      </c>
      <c r="F13" s="17">
        <f aca="true" t="shared" si="0" ref="F13:F19">SUM(C13:E13)</f>
        <v>1</v>
      </c>
    </row>
    <row r="14" spans="1:6" ht="15.75" customHeight="1">
      <c r="A14" s="35" t="s">
        <v>53</v>
      </c>
      <c r="B14" s="17" t="s">
        <v>21</v>
      </c>
      <c r="C14" s="17">
        <f>+1T!F15</f>
        <v>0</v>
      </c>
      <c r="D14" s="17">
        <f>+2T!F14</f>
        <v>125</v>
      </c>
      <c r="E14" s="17">
        <f>+3T!F14</f>
        <v>0</v>
      </c>
      <c r="F14" s="17">
        <f t="shared" si="0"/>
        <v>125</v>
      </c>
    </row>
    <row r="15" spans="1:6" ht="15.75" customHeight="1">
      <c r="A15" s="35"/>
      <c r="B15" s="17" t="s">
        <v>22</v>
      </c>
      <c r="C15" s="17">
        <f>+1T!F16</f>
        <v>0</v>
      </c>
      <c r="D15" s="17">
        <f>+2T!F15</f>
        <v>1</v>
      </c>
      <c r="E15" s="17">
        <f>+3T!F15</f>
        <v>0</v>
      </c>
      <c r="F15" s="17">
        <f t="shared" si="0"/>
        <v>1</v>
      </c>
    </row>
    <row r="16" spans="1:6" ht="15.75" customHeight="1">
      <c r="A16" s="19" t="s">
        <v>101</v>
      </c>
      <c r="B16" s="17" t="s">
        <v>21</v>
      </c>
      <c r="C16" s="17">
        <f>+1T!F17</f>
        <v>0</v>
      </c>
      <c r="D16" s="17">
        <f>+2T!F16</f>
        <v>0</v>
      </c>
      <c r="E16" s="17">
        <f>+3T!F16</f>
        <v>0</v>
      </c>
      <c r="F16" s="17">
        <f t="shared" si="0"/>
        <v>0</v>
      </c>
    </row>
    <row r="17" spans="1:6" ht="15.75" customHeight="1">
      <c r="A17" s="19"/>
      <c r="B17" s="17" t="s">
        <v>22</v>
      </c>
      <c r="C17" s="17">
        <f>+1T!F18</f>
        <v>0</v>
      </c>
      <c r="D17" s="17">
        <f>+2T!F17</f>
        <v>0</v>
      </c>
      <c r="E17" s="17">
        <f>+3T!F17</f>
        <v>0</v>
      </c>
      <c r="F17" s="17">
        <f t="shared" si="0"/>
        <v>0</v>
      </c>
    </row>
    <row r="18" spans="1:6" ht="15.75" customHeight="1">
      <c r="A18" s="35" t="s">
        <v>102</v>
      </c>
      <c r="B18" s="17" t="s">
        <v>21</v>
      </c>
      <c r="C18" s="17">
        <f>+1T!F19</f>
        <v>0</v>
      </c>
      <c r="D18" s="17">
        <f>+2T!F18</f>
        <v>0</v>
      </c>
      <c r="E18" s="17">
        <f>+3T!F18</f>
        <v>0</v>
      </c>
      <c r="F18" s="17">
        <f t="shared" si="0"/>
        <v>0</v>
      </c>
    </row>
    <row r="19" spans="1:6" ht="15.75" customHeight="1">
      <c r="A19" s="19"/>
      <c r="B19" s="17" t="s">
        <v>22</v>
      </c>
      <c r="C19" s="17">
        <f>+1T!F20</f>
        <v>0</v>
      </c>
      <c r="D19" s="17">
        <f>+2T!F19</f>
        <v>0</v>
      </c>
      <c r="E19" s="17">
        <f>+3T!F19</f>
        <v>0</v>
      </c>
      <c r="F19" s="17">
        <f t="shared" si="0"/>
        <v>0</v>
      </c>
    </row>
    <row r="20" spans="1:6" ht="15.75" customHeight="1" thickBot="1">
      <c r="A20" s="20"/>
      <c r="B20" s="20"/>
      <c r="C20" s="21"/>
      <c r="D20" s="20"/>
      <c r="E20" s="20"/>
      <c r="F20" s="20"/>
    </row>
    <row r="21" spans="1:6" ht="15.75" customHeight="1" thickTop="1">
      <c r="A21" s="8" t="s">
        <v>92</v>
      </c>
      <c r="B21" s="18"/>
      <c r="C21" s="17"/>
      <c r="D21" s="18"/>
      <c r="E21" s="18"/>
      <c r="F21" s="18"/>
    </row>
    <row r="22" spans="1:6" ht="15.75" customHeight="1">
      <c r="A22" s="18"/>
      <c r="B22" s="18"/>
      <c r="C22" s="17"/>
      <c r="D22" s="18"/>
      <c r="E22" s="18"/>
      <c r="F22" s="18"/>
    </row>
    <row r="23" spans="1:6" ht="15.75" customHeight="1">
      <c r="A23" s="18"/>
      <c r="B23" s="18"/>
      <c r="C23" s="17"/>
      <c r="D23" s="18"/>
      <c r="E23" s="18"/>
      <c r="F23" s="18"/>
    </row>
    <row r="24" spans="1:5" ht="15.75" customHeight="1">
      <c r="A24" s="8"/>
      <c r="B24" s="8"/>
      <c r="C24" s="8"/>
      <c r="D24" s="8"/>
      <c r="E24" s="8"/>
    </row>
    <row r="25" spans="1:5" ht="15.75" customHeight="1">
      <c r="A25" s="51" t="s">
        <v>76</v>
      </c>
      <c r="B25" s="51"/>
      <c r="C25" s="51"/>
      <c r="D25" s="51"/>
      <c r="E25" s="51"/>
    </row>
    <row r="26" spans="1:5" ht="15.75" customHeight="1">
      <c r="A26" s="51" t="s">
        <v>25</v>
      </c>
      <c r="B26" s="51"/>
      <c r="C26" s="51"/>
      <c r="D26" s="51"/>
      <c r="E26" s="51"/>
    </row>
    <row r="27" spans="1:5" ht="15.75" customHeight="1">
      <c r="A27" s="52" t="s">
        <v>68</v>
      </c>
      <c r="B27" s="52"/>
      <c r="C27" s="52"/>
      <c r="D27" s="52"/>
      <c r="E27" s="52"/>
    </row>
    <row r="28" spans="1:5" ht="15.75" customHeight="1">
      <c r="A28" s="8"/>
      <c r="B28" s="8"/>
      <c r="C28" s="8"/>
      <c r="D28" s="8"/>
      <c r="E28" s="8"/>
    </row>
    <row r="29" spans="1:6" ht="15.75" customHeight="1" thickBot="1">
      <c r="A29" s="14" t="s">
        <v>111</v>
      </c>
      <c r="B29" s="22" t="s">
        <v>89</v>
      </c>
      <c r="C29" s="22" t="s">
        <v>90</v>
      </c>
      <c r="D29" s="22" t="s">
        <v>94</v>
      </c>
      <c r="E29" s="22" t="s">
        <v>95</v>
      </c>
      <c r="F29" s="8"/>
    </row>
    <row r="30" spans="1:6" ht="15.75" customHeight="1">
      <c r="A30" s="41"/>
      <c r="B30" s="41"/>
      <c r="C30" s="41"/>
      <c r="D30" s="41"/>
      <c r="E30" s="41"/>
      <c r="F30" s="8"/>
    </row>
    <row r="31" spans="1:6" ht="15.75" customHeight="1">
      <c r="A31" s="38" t="s">
        <v>52</v>
      </c>
      <c r="B31" s="25">
        <f>+1T!E31</f>
        <v>0</v>
      </c>
      <c r="C31" s="25">
        <f>+2T!D31</f>
        <v>33740459.29</v>
      </c>
      <c r="D31" s="25">
        <f>+3T!E31</f>
        <v>196479713.864</v>
      </c>
      <c r="E31" s="19">
        <f>SUM(B31,D31)</f>
        <v>196479713.864</v>
      </c>
      <c r="F31" s="8"/>
    </row>
    <row r="32" spans="1:6" ht="15.75" customHeight="1">
      <c r="A32" s="35" t="s">
        <v>53</v>
      </c>
      <c r="B32" s="25">
        <f>+1T!E32</f>
        <v>0</v>
      </c>
      <c r="C32" s="25">
        <f>+2T!D32</f>
        <v>26794429.729183972</v>
      </c>
      <c r="D32" s="25">
        <f>+3T!E32</f>
        <v>58399402.31999999</v>
      </c>
      <c r="E32" s="19">
        <f>SUM(B32,D32)</f>
        <v>58399402.31999999</v>
      </c>
      <c r="F32" s="8"/>
    </row>
    <row r="33" spans="1:6" ht="15.75" customHeight="1">
      <c r="A33" s="38" t="s">
        <v>103</v>
      </c>
      <c r="B33" s="25">
        <f>+1T!E33</f>
        <v>0</v>
      </c>
      <c r="C33" s="25">
        <f>+2T!D33</f>
        <v>0</v>
      </c>
      <c r="D33" s="25">
        <f>+3T!E33</f>
        <v>144942487.50966</v>
      </c>
      <c r="E33" s="19">
        <f>SUM(B33,D33)</f>
        <v>144942487.50966</v>
      </c>
      <c r="F33" s="8"/>
    </row>
    <row r="34" spans="1:6" ht="15.75" customHeight="1">
      <c r="A34" s="9" t="s">
        <v>104</v>
      </c>
      <c r="B34" s="17">
        <v>0</v>
      </c>
      <c r="C34" s="17">
        <f>+2T!D34</f>
        <v>0</v>
      </c>
      <c r="D34" s="25">
        <f>+3T!E34</f>
        <v>0</v>
      </c>
      <c r="E34" s="17"/>
      <c r="F34" s="8"/>
    </row>
    <row r="35" spans="1:6" ht="15.75" customHeight="1" thickBot="1">
      <c r="A35" s="26" t="s">
        <v>26</v>
      </c>
      <c r="B35" s="26">
        <f>SUM(B31:B34)</f>
        <v>0</v>
      </c>
      <c r="C35" s="26">
        <f>SUM(C31:C34)</f>
        <v>60534889.01918397</v>
      </c>
      <c r="D35" s="26">
        <f>SUM(D31:D34)</f>
        <v>399821603.69366</v>
      </c>
      <c r="E35" s="26">
        <f>SUM(E31:E34)</f>
        <v>399821603.69366</v>
      </c>
      <c r="F35" s="8"/>
    </row>
    <row r="36" spans="1:5" ht="15.75" customHeight="1" thickTop="1">
      <c r="A36" s="8" t="s">
        <v>92</v>
      </c>
      <c r="B36" s="8"/>
      <c r="C36" s="8"/>
      <c r="D36" s="8"/>
      <c r="E36" s="8"/>
    </row>
    <row r="37" spans="1:5" ht="15.75" customHeight="1">
      <c r="A37" s="8"/>
      <c r="B37" s="8"/>
      <c r="C37" s="8"/>
      <c r="D37" s="8"/>
      <c r="E37" s="8"/>
    </row>
    <row r="38" spans="1:5" ht="15.75" customHeight="1">
      <c r="A38" s="8"/>
      <c r="B38" s="8"/>
      <c r="C38" s="8"/>
      <c r="D38" s="8"/>
      <c r="E38" s="8"/>
    </row>
    <row r="39" spans="1:5" ht="15.75" customHeight="1">
      <c r="A39" s="51" t="s">
        <v>77</v>
      </c>
      <c r="B39" s="51"/>
      <c r="C39" s="51"/>
      <c r="D39" s="51"/>
      <c r="E39" s="51"/>
    </row>
    <row r="40" spans="1:5" ht="15.75" customHeight="1">
      <c r="A40" s="51" t="s">
        <v>27</v>
      </c>
      <c r="B40" s="51"/>
      <c r="C40" s="51"/>
      <c r="D40" s="51"/>
      <c r="E40" s="51"/>
    </row>
    <row r="41" spans="1:5" ht="15.75" customHeight="1">
      <c r="A41" s="52" t="s">
        <v>68</v>
      </c>
      <c r="B41" s="52"/>
      <c r="C41" s="52"/>
      <c r="D41" s="52"/>
      <c r="E41" s="52"/>
    </row>
    <row r="42" spans="1:4" ht="15.75" customHeight="1">
      <c r="A42" s="8"/>
      <c r="B42" s="8"/>
      <c r="C42" s="8"/>
      <c r="D42" s="8"/>
    </row>
    <row r="43" spans="1:5" ht="15.75" customHeight="1" thickBot="1">
      <c r="A43" s="22" t="s">
        <v>28</v>
      </c>
      <c r="B43" s="22" t="s">
        <v>89</v>
      </c>
      <c r="C43" s="22" t="s">
        <v>90</v>
      </c>
      <c r="D43" s="22" t="s">
        <v>94</v>
      </c>
      <c r="E43" s="22" t="s">
        <v>95</v>
      </c>
    </row>
    <row r="44" spans="1:5" ht="15.75" customHeight="1">
      <c r="A44" s="27" t="s">
        <v>96</v>
      </c>
      <c r="B44" s="25">
        <f>+1T!E44</f>
        <v>0</v>
      </c>
      <c r="C44" s="25">
        <f>+2T!E44</f>
        <v>1820995</v>
      </c>
      <c r="D44" s="25">
        <f>+3T!E44</f>
        <v>20175543.740000002</v>
      </c>
      <c r="E44" s="27">
        <f>SUM(B44:D44)</f>
        <v>21996538.740000002</v>
      </c>
    </row>
    <row r="45" spans="1:5" ht="15.75" customHeight="1">
      <c r="A45" s="27" t="s">
        <v>30</v>
      </c>
      <c r="B45" s="25">
        <f>+1T!E45</f>
        <v>0</v>
      </c>
      <c r="C45" s="25">
        <f>+2T!E45</f>
        <v>4504914.5</v>
      </c>
      <c r="D45" s="25">
        <f>+3T!E45</f>
        <v>26511464.57</v>
      </c>
      <c r="E45" s="27">
        <f aca="true" t="shared" si="1" ref="E45:E55">SUM(B45:D45)</f>
        <v>31016379.07</v>
      </c>
    </row>
    <row r="46" spans="1:5" ht="15.75" customHeight="1">
      <c r="A46" s="27" t="s">
        <v>31</v>
      </c>
      <c r="B46" s="25">
        <f>+1T!E46</f>
        <v>0</v>
      </c>
      <c r="C46" s="25">
        <f>+2T!E46</f>
        <v>2870571</v>
      </c>
      <c r="D46" s="25">
        <f>+3T!E46</f>
        <v>0</v>
      </c>
      <c r="E46" s="27">
        <f t="shared" si="1"/>
        <v>2870571</v>
      </c>
    </row>
    <row r="47" spans="1:5" ht="15.75" customHeight="1">
      <c r="A47" s="27" t="s">
        <v>32</v>
      </c>
      <c r="B47" s="25">
        <f>+1T!E47</f>
        <v>0</v>
      </c>
      <c r="C47" s="25">
        <f>+2T!E47</f>
        <v>7910</v>
      </c>
      <c r="D47" s="25">
        <f>+3T!E47</f>
        <v>0</v>
      </c>
      <c r="E47" s="27">
        <f t="shared" si="1"/>
        <v>7910</v>
      </c>
    </row>
    <row r="48" spans="1:5" ht="15.75" customHeight="1">
      <c r="A48" s="27" t="s">
        <v>33</v>
      </c>
      <c r="B48" s="25">
        <f>+1T!E48</f>
        <v>0</v>
      </c>
      <c r="C48" s="25">
        <f>+2T!E48</f>
        <v>0</v>
      </c>
      <c r="D48" s="25">
        <f>+3T!E48</f>
        <v>5425877.13</v>
      </c>
      <c r="E48" s="27">
        <f t="shared" si="1"/>
        <v>5425877.13</v>
      </c>
    </row>
    <row r="49" spans="1:5" ht="15.75" customHeight="1">
      <c r="A49" s="27" t="s">
        <v>34</v>
      </c>
      <c r="B49" s="25">
        <f>+1T!E49</f>
        <v>0</v>
      </c>
      <c r="C49" s="25">
        <f>+2T!E49</f>
        <v>2039989</v>
      </c>
      <c r="D49" s="25">
        <f>+3T!E49</f>
        <v>0</v>
      </c>
      <c r="E49" s="27">
        <f>SUM(B49:D49)</f>
        <v>2039989</v>
      </c>
    </row>
    <row r="50" spans="1:5" ht="15.75" customHeight="1">
      <c r="A50" s="27" t="s">
        <v>35</v>
      </c>
      <c r="B50" s="25">
        <f>+1T!E50</f>
        <v>0</v>
      </c>
      <c r="C50" s="25">
        <f>+2T!E50</f>
        <v>5884001.13</v>
      </c>
      <c r="D50" s="25">
        <f>+3T!E50</f>
        <v>0</v>
      </c>
      <c r="E50" s="27">
        <f t="shared" si="1"/>
        <v>5884001.13</v>
      </c>
    </row>
    <row r="51" spans="1:5" ht="15.75" customHeight="1">
      <c r="A51" s="27" t="s">
        <v>36</v>
      </c>
      <c r="B51" s="25">
        <f>+1T!E51</f>
        <v>0</v>
      </c>
      <c r="C51" s="25">
        <f>+2T!E51</f>
        <v>0</v>
      </c>
      <c r="D51" s="25">
        <f>+3T!E51</f>
        <v>144942487.51</v>
      </c>
      <c r="E51" s="27">
        <f t="shared" si="1"/>
        <v>144942487.51</v>
      </c>
    </row>
    <row r="52" spans="1:5" ht="15.75" customHeight="1">
      <c r="A52" s="27" t="s">
        <v>37</v>
      </c>
      <c r="B52" s="25">
        <f>+1T!E52</f>
        <v>0</v>
      </c>
      <c r="C52" s="25">
        <f>+2T!E52</f>
        <v>0</v>
      </c>
      <c r="D52" s="25">
        <f>+3T!E52</f>
        <v>0</v>
      </c>
      <c r="E52" s="27">
        <f t="shared" si="1"/>
        <v>0</v>
      </c>
    </row>
    <row r="53" spans="1:5" ht="15.75" customHeight="1">
      <c r="A53" s="27" t="s">
        <v>38</v>
      </c>
      <c r="B53" s="25">
        <f>+1T!E53</f>
        <v>0</v>
      </c>
      <c r="C53" s="25">
        <f>+2T!E53</f>
        <v>0</v>
      </c>
      <c r="D53" s="25">
        <f>+3T!E53</f>
        <v>13348125</v>
      </c>
      <c r="E53" s="27">
        <f t="shared" si="1"/>
        <v>13348125</v>
      </c>
    </row>
    <row r="54" spans="1:5" ht="15.75" customHeight="1">
      <c r="A54" s="27" t="s">
        <v>39</v>
      </c>
      <c r="B54" s="25">
        <f>+1T!E54</f>
        <v>0</v>
      </c>
      <c r="C54" s="25">
        <f>+2T!E54</f>
        <v>250071919.08</v>
      </c>
      <c r="D54" s="25">
        <f>+3T!E54</f>
        <v>189418105.73999998</v>
      </c>
      <c r="E54" s="27">
        <f t="shared" si="1"/>
        <v>439490024.82</v>
      </c>
    </row>
    <row r="55" spans="1:5" ht="15.75" customHeight="1" thickBot="1">
      <c r="A55" s="28" t="s">
        <v>40</v>
      </c>
      <c r="B55" s="25">
        <v>0</v>
      </c>
      <c r="C55" s="25">
        <f>+2T!E55</f>
        <v>136320003.15</v>
      </c>
      <c r="D55" s="25">
        <f>+3T!E55</f>
        <v>0</v>
      </c>
      <c r="E55" s="27">
        <f t="shared" si="1"/>
        <v>136320003.15</v>
      </c>
    </row>
    <row r="56" spans="1:5" ht="15.75" customHeight="1" thickBot="1" thickTop="1">
      <c r="A56" s="26" t="s">
        <v>26</v>
      </c>
      <c r="B56" s="26">
        <f>SUM(B44:B54)</f>
        <v>0</v>
      </c>
      <c r="C56" s="26">
        <f>SUM(C44:C54)</f>
        <v>267200299.71</v>
      </c>
      <c r="D56" s="26">
        <f>SUM(D44:D54)</f>
        <v>399821603.68999994</v>
      </c>
      <c r="E56" s="26">
        <f>SUM(E44:E54)</f>
        <v>667021903.4</v>
      </c>
    </row>
    <row r="57" spans="1:4" ht="15.75" customHeight="1" thickTop="1">
      <c r="A57" s="8" t="s">
        <v>92</v>
      </c>
      <c r="B57" s="8"/>
      <c r="C57" s="8"/>
      <c r="D57" s="8"/>
    </row>
    <row r="58" spans="1:4" ht="15.75" customHeight="1">
      <c r="A58" s="8"/>
      <c r="B58" s="8"/>
      <c r="C58" s="8"/>
      <c r="D58" s="8"/>
    </row>
    <row r="59" spans="1:4" ht="15.75" customHeight="1">
      <c r="A59" s="8"/>
      <c r="B59" s="8"/>
      <c r="C59" s="8"/>
      <c r="D59" s="8"/>
    </row>
    <row r="60" spans="1:5" ht="15.75" customHeight="1">
      <c r="A60" s="51" t="s">
        <v>78</v>
      </c>
      <c r="B60" s="51"/>
      <c r="C60" s="51"/>
      <c r="D60" s="51"/>
      <c r="E60" s="51"/>
    </row>
    <row r="61" spans="1:5" ht="15.75" customHeight="1">
      <c r="A61" s="51" t="s">
        <v>41</v>
      </c>
      <c r="B61" s="51"/>
      <c r="C61" s="51"/>
      <c r="D61" s="51"/>
      <c r="E61" s="51"/>
    </row>
    <row r="62" spans="1:5" ht="15.75" customHeight="1">
      <c r="A62" s="52" t="s">
        <v>68</v>
      </c>
      <c r="B62" s="52"/>
      <c r="C62" s="52"/>
      <c r="D62" s="52"/>
      <c r="E62" s="52"/>
    </row>
    <row r="63" spans="1:4" ht="15.75" customHeight="1">
      <c r="A63" s="8"/>
      <c r="B63" s="8"/>
      <c r="C63" s="8"/>
      <c r="D63" s="8"/>
    </row>
    <row r="64" spans="1:5" ht="15.75" customHeight="1" thickBot="1">
      <c r="A64" s="22" t="s">
        <v>28</v>
      </c>
      <c r="B64" s="22" t="s">
        <v>89</v>
      </c>
      <c r="C64" s="22" t="s">
        <v>90</v>
      </c>
      <c r="D64" s="22" t="s">
        <v>94</v>
      </c>
      <c r="E64" s="22" t="s">
        <v>95</v>
      </c>
    </row>
    <row r="65" spans="1:5" ht="15.75" customHeight="1">
      <c r="A65" s="8"/>
      <c r="B65" s="17"/>
      <c r="C65" s="17"/>
      <c r="D65" s="17"/>
      <c r="E65" s="8"/>
    </row>
    <row r="66" spans="1:5" ht="15.75" customHeight="1">
      <c r="A66" s="17" t="s">
        <v>42</v>
      </c>
      <c r="B66" s="17">
        <f>+1T!E66</f>
        <v>136320003.15</v>
      </c>
      <c r="C66" s="17">
        <f>+2T!E66</f>
        <v>136320003.15</v>
      </c>
      <c r="D66" s="17">
        <f>+3T!E66</f>
        <v>594342876.66</v>
      </c>
      <c r="E66" s="17">
        <f>B66</f>
        <v>136320003.15</v>
      </c>
    </row>
    <row r="67" spans="1:5" ht="15.75" customHeight="1">
      <c r="A67" s="17" t="s">
        <v>43</v>
      </c>
      <c r="B67" s="17">
        <f>+1T!E67</f>
        <v>0</v>
      </c>
      <c r="C67" s="17">
        <f>+2T!E67</f>
        <v>861210501.37</v>
      </c>
      <c r="D67" s="17">
        <f>+3T!E67</f>
        <v>144194910.41999996</v>
      </c>
      <c r="E67" s="17">
        <f>C67+B67+D67</f>
        <v>1005405411.79</v>
      </c>
    </row>
    <row r="68" spans="1:5" ht="15.75" customHeight="1">
      <c r="A68" s="17" t="s">
        <v>44</v>
      </c>
      <c r="B68" s="17">
        <f>+1T!E68</f>
        <v>136320003.15</v>
      </c>
      <c r="C68" s="17">
        <f>+2T!E68</f>
        <v>997530504.52</v>
      </c>
      <c r="D68" s="17">
        <f>+3T!E68</f>
        <v>738537787.0799999</v>
      </c>
      <c r="E68" s="17">
        <f>E67+E66</f>
        <v>1141725414.94</v>
      </c>
    </row>
    <row r="69" spans="1:5" ht="15.75" customHeight="1">
      <c r="A69" s="17" t="s">
        <v>45</v>
      </c>
      <c r="B69" s="17">
        <f>+1T!E69</f>
        <v>0</v>
      </c>
      <c r="C69" s="17">
        <f>+2T!E69</f>
        <v>403520302.86</v>
      </c>
      <c r="D69" s="17">
        <f>+3T!E69</f>
        <v>399821603.68999994</v>
      </c>
      <c r="E69" s="17">
        <f>C69+B69</f>
        <v>403520302.86</v>
      </c>
    </row>
    <row r="70" spans="1:5" ht="15.75" customHeight="1">
      <c r="A70" s="17" t="s">
        <v>46</v>
      </c>
      <c r="B70" s="17">
        <f>+1T!E70</f>
        <v>136320003.15</v>
      </c>
      <c r="C70" s="17">
        <f>+2T!E70</f>
        <v>594010201.66</v>
      </c>
      <c r="D70" s="17">
        <f>+3T!E70</f>
        <v>338716183.39</v>
      </c>
      <c r="E70" s="17">
        <f>E68-E69</f>
        <v>738205112.08</v>
      </c>
    </row>
    <row r="71" spans="1:5" ht="15.75" customHeight="1" thickBot="1">
      <c r="A71" s="26"/>
      <c r="B71" s="26"/>
      <c r="C71" s="26"/>
      <c r="D71" s="26"/>
      <c r="E71" s="26"/>
    </row>
    <row r="72" spans="1:4" ht="15.75" customHeight="1" thickTop="1">
      <c r="A72" s="8" t="s">
        <v>92</v>
      </c>
      <c r="B72" s="8"/>
      <c r="C72" s="8"/>
      <c r="D72" s="8"/>
    </row>
    <row r="73" ht="15.75" customHeight="1"/>
    <row r="74" ht="15.75" customHeight="1"/>
    <row r="76" ht="15">
      <c r="A76" s="49" t="s">
        <v>108</v>
      </c>
    </row>
    <row r="77" ht="15">
      <c r="A77" s="49" t="s">
        <v>109</v>
      </c>
    </row>
    <row r="78" ht="15">
      <c r="A78" s="49" t="s">
        <v>110</v>
      </c>
    </row>
  </sheetData>
  <sheetProtection/>
  <mergeCells count="12">
    <mergeCell ref="A1:F1"/>
    <mergeCell ref="A8:F8"/>
    <mergeCell ref="A9:F9"/>
    <mergeCell ref="A25:E25"/>
    <mergeCell ref="A26:E26"/>
    <mergeCell ref="A27:E27"/>
    <mergeCell ref="A39:E39"/>
    <mergeCell ref="A40:E40"/>
    <mergeCell ref="A41:E41"/>
    <mergeCell ref="A60:E60"/>
    <mergeCell ref="A61:E61"/>
    <mergeCell ref="A62:E6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61">
      <selection activeCell="D76" sqref="D76"/>
    </sheetView>
  </sheetViews>
  <sheetFormatPr defaultColWidth="10.7109375" defaultRowHeight="12.75"/>
  <cols>
    <col min="1" max="1" width="70.421875" style="9" bestFit="1" customWidth="1"/>
    <col min="2" max="2" width="16.140625" style="9" customWidth="1"/>
    <col min="3" max="3" width="14.8515625" style="9" customWidth="1"/>
    <col min="4" max="4" width="16.00390625" style="9" customWidth="1"/>
    <col min="5" max="5" width="15.28125" style="9" customWidth="1"/>
    <col min="6" max="6" width="15.28125" style="9" bestFit="1" customWidth="1"/>
    <col min="7" max="7" width="13.57421875" style="9" customWidth="1"/>
    <col min="8" max="16384" width="10.7109375" style="9" customWidth="1"/>
  </cols>
  <sheetData>
    <row r="1" spans="1:6" ht="15">
      <c r="A1" s="53" t="s">
        <v>24</v>
      </c>
      <c r="B1" s="53"/>
      <c r="C1" s="53"/>
      <c r="D1" s="53"/>
      <c r="E1" s="53"/>
      <c r="F1" s="53"/>
    </row>
    <row r="2" spans="1:6" ht="15">
      <c r="A2" s="10" t="s">
        <v>11</v>
      </c>
      <c r="B2" s="11" t="s">
        <v>12</v>
      </c>
      <c r="C2" s="8"/>
      <c r="D2" s="8"/>
      <c r="E2" s="8"/>
      <c r="F2" s="8"/>
    </row>
    <row r="3" spans="1:6" ht="15">
      <c r="A3" s="10" t="s">
        <v>48</v>
      </c>
      <c r="B3" s="11" t="s">
        <v>13</v>
      </c>
      <c r="C3" s="8"/>
      <c r="D3" s="8"/>
      <c r="E3" s="8"/>
      <c r="F3" s="8"/>
    </row>
    <row r="4" spans="1:6" ht="15">
      <c r="A4" s="10" t="s">
        <v>14</v>
      </c>
      <c r="B4" s="11" t="s">
        <v>15</v>
      </c>
      <c r="C4" s="8"/>
      <c r="D4" s="8"/>
      <c r="E4" s="8"/>
      <c r="F4" s="8"/>
    </row>
    <row r="5" spans="1:5" ht="15">
      <c r="A5" s="31" t="s">
        <v>49</v>
      </c>
      <c r="B5" s="47">
        <v>2012</v>
      </c>
      <c r="C5" s="8"/>
      <c r="D5" s="8"/>
      <c r="E5" s="8"/>
    </row>
    <row r="6" spans="1:5" ht="15">
      <c r="A6" s="31"/>
      <c r="B6" s="11"/>
      <c r="C6" s="8"/>
      <c r="D6" s="8"/>
      <c r="E6" s="8"/>
    </row>
    <row r="7" spans="1:6" ht="15">
      <c r="A7" s="8"/>
      <c r="B7" s="8"/>
      <c r="C7" s="8"/>
      <c r="D7" s="8"/>
      <c r="E7" s="8"/>
      <c r="F7" s="8"/>
    </row>
    <row r="8" spans="1:7" ht="15">
      <c r="A8" s="52" t="s">
        <v>71</v>
      </c>
      <c r="B8" s="52"/>
      <c r="C8" s="52"/>
      <c r="D8" s="52"/>
      <c r="E8" s="52"/>
      <c r="F8" s="52"/>
      <c r="G8" s="52"/>
    </row>
    <row r="9" spans="1:7" ht="15">
      <c r="A9" s="52" t="s">
        <v>10</v>
      </c>
      <c r="B9" s="52"/>
      <c r="C9" s="52"/>
      <c r="D9" s="52"/>
      <c r="E9" s="52"/>
      <c r="F9" s="52"/>
      <c r="G9" s="52"/>
    </row>
    <row r="10" spans="1:6" ht="15">
      <c r="A10" s="8"/>
      <c r="B10" s="8"/>
      <c r="C10" s="8"/>
      <c r="D10" s="8"/>
      <c r="E10" s="8"/>
      <c r="F10" s="8"/>
    </row>
    <row r="11" spans="1:7" ht="15.75" thickBot="1">
      <c r="A11" s="14" t="s">
        <v>111</v>
      </c>
      <c r="B11" s="14" t="s">
        <v>16</v>
      </c>
      <c r="C11" s="14" t="s">
        <v>97</v>
      </c>
      <c r="D11" s="14" t="s">
        <v>90</v>
      </c>
      <c r="E11" s="14" t="s">
        <v>94</v>
      </c>
      <c r="F11" s="14" t="s">
        <v>87</v>
      </c>
      <c r="G11" s="14" t="s">
        <v>98</v>
      </c>
    </row>
    <row r="12" spans="1:7" ht="15">
      <c r="A12" s="35" t="s">
        <v>52</v>
      </c>
      <c r="B12" s="17" t="s">
        <v>21</v>
      </c>
      <c r="C12" s="17">
        <f>+1T!F13</f>
        <v>963</v>
      </c>
      <c r="D12" s="17">
        <f>+2T!F12</f>
        <v>0</v>
      </c>
      <c r="E12" s="17">
        <f>+3T!F12</f>
        <v>0</v>
      </c>
      <c r="F12" s="17">
        <f>+4T!F12</f>
        <v>1734</v>
      </c>
      <c r="G12" s="18">
        <f>SUM(C12:F12)</f>
        <v>2697</v>
      </c>
    </row>
    <row r="13" spans="1:7" ht="15">
      <c r="A13" s="35"/>
      <c r="B13" s="17" t="s">
        <v>22</v>
      </c>
      <c r="C13" s="17">
        <f>+1T!F14</f>
        <v>1</v>
      </c>
      <c r="D13" s="17">
        <f>+2T!F13</f>
        <v>0</v>
      </c>
      <c r="E13" s="17">
        <f>+3T!F13</f>
        <v>0</v>
      </c>
      <c r="F13" s="17">
        <f>+4T!F13</f>
        <v>1</v>
      </c>
      <c r="G13" s="18">
        <f aca="true" t="shared" si="0" ref="G13:G19">SUM(C13:F13)</f>
        <v>2</v>
      </c>
    </row>
    <row r="14" spans="1:7" ht="15">
      <c r="A14" s="35" t="s">
        <v>53</v>
      </c>
      <c r="B14" s="17" t="s">
        <v>21</v>
      </c>
      <c r="C14" s="17">
        <f>+1T!F15</f>
        <v>0</v>
      </c>
      <c r="D14" s="17">
        <f>+2T!F14</f>
        <v>125</v>
      </c>
      <c r="E14" s="17">
        <f>+3T!F14</f>
        <v>0</v>
      </c>
      <c r="F14" s="17">
        <f>+4T!F14</f>
        <v>0</v>
      </c>
      <c r="G14" s="18">
        <f t="shared" si="0"/>
        <v>125</v>
      </c>
    </row>
    <row r="15" spans="1:7" ht="15">
      <c r="A15" s="35"/>
      <c r="B15" s="17" t="s">
        <v>22</v>
      </c>
      <c r="C15" s="17">
        <f>+1T!F16</f>
        <v>0</v>
      </c>
      <c r="D15" s="17">
        <f>+2T!F15</f>
        <v>1</v>
      </c>
      <c r="E15" s="17">
        <f>+3T!F15</f>
        <v>0</v>
      </c>
      <c r="F15" s="17">
        <f>+4T!F15</f>
        <v>0</v>
      </c>
      <c r="G15" s="18">
        <f t="shared" si="0"/>
        <v>1</v>
      </c>
    </row>
    <row r="16" spans="1:7" ht="15">
      <c r="A16" s="19" t="s">
        <v>101</v>
      </c>
      <c r="B16" s="17" t="s">
        <v>21</v>
      </c>
      <c r="C16" s="17">
        <f>+1T!F17</f>
        <v>0</v>
      </c>
      <c r="D16" s="17">
        <f>+2T!F16</f>
        <v>0</v>
      </c>
      <c r="E16" s="17">
        <f>+3T!F16</f>
        <v>0</v>
      </c>
      <c r="F16" s="17">
        <f>+4T!F16</f>
        <v>0</v>
      </c>
      <c r="G16" s="18">
        <f t="shared" si="0"/>
        <v>0</v>
      </c>
    </row>
    <row r="17" spans="1:7" ht="15">
      <c r="A17" s="19"/>
      <c r="B17" s="17" t="s">
        <v>22</v>
      </c>
      <c r="C17" s="17">
        <f>+1T!F18</f>
        <v>0</v>
      </c>
      <c r="D17" s="17">
        <f>+2T!F17</f>
        <v>0</v>
      </c>
      <c r="E17" s="17">
        <f>+3T!F17</f>
        <v>0</v>
      </c>
      <c r="F17" s="17">
        <f>+4T!F17</f>
        <v>0</v>
      </c>
      <c r="G17" s="18">
        <f t="shared" si="0"/>
        <v>0</v>
      </c>
    </row>
    <row r="18" spans="1:7" ht="15">
      <c r="A18" s="35" t="s">
        <v>102</v>
      </c>
      <c r="B18" s="17" t="s">
        <v>21</v>
      </c>
      <c r="C18" s="17">
        <f>+1T!F19</f>
        <v>0</v>
      </c>
      <c r="D18" s="17">
        <f>+2T!F18</f>
        <v>0</v>
      </c>
      <c r="E18" s="17">
        <f>+3T!F18</f>
        <v>0</v>
      </c>
      <c r="F18" s="17">
        <f>+4T!F18</f>
        <v>0</v>
      </c>
      <c r="G18" s="18">
        <f t="shared" si="0"/>
        <v>0</v>
      </c>
    </row>
    <row r="19" spans="1:7" ht="15">
      <c r="A19" s="19"/>
      <c r="B19" s="17" t="s">
        <v>22</v>
      </c>
      <c r="C19" s="17">
        <f>+1T!F20</f>
        <v>0</v>
      </c>
      <c r="D19" s="17">
        <f>+2T!F19</f>
        <v>0</v>
      </c>
      <c r="E19" s="17">
        <f>+3T!F19</f>
        <v>0</v>
      </c>
      <c r="F19" s="17">
        <f>+4T!F19</f>
        <v>0</v>
      </c>
      <c r="G19" s="18">
        <f t="shared" si="0"/>
        <v>0</v>
      </c>
    </row>
    <row r="20" spans="1:7" ht="15.75" thickBot="1">
      <c r="A20" s="20"/>
      <c r="B20" s="20"/>
      <c r="C20" s="21"/>
      <c r="D20" s="20"/>
      <c r="E20" s="20"/>
      <c r="F20" s="20"/>
      <c r="G20" s="20"/>
    </row>
    <row r="21" spans="1:7" ht="15.75" thickTop="1">
      <c r="A21" s="8" t="s">
        <v>92</v>
      </c>
      <c r="B21" s="18"/>
      <c r="C21" s="17"/>
      <c r="D21" s="18"/>
      <c r="E21" s="18"/>
      <c r="F21" s="18"/>
      <c r="G21" s="18"/>
    </row>
    <row r="22" spans="1:7" ht="15">
      <c r="A22" s="48"/>
      <c r="B22" s="17"/>
      <c r="C22" s="17"/>
      <c r="D22" s="17"/>
      <c r="E22" s="17"/>
      <c r="F22" s="17"/>
      <c r="G22" s="18"/>
    </row>
    <row r="23" spans="1:7" ht="15">
      <c r="A23" s="48"/>
      <c r="B23" s="17"/>
      <c r="C23" s="17"/>
      <c r="D23" s="17"/>
      <c r="E23" s="17"/>
      <c r="F23" s="17"/>
      <c r="G23" s="18"/>
    </row>
    <row r="24" spans="1:6" ht="15">
      <c r="A24" s="51" t="s">
        <v>76</v>
      </c>
      <c r="B24" s="51"/>
      <c r="C24" s="51"/>
      <c r="D24" s="51"/>
      <c r="E24" s="51"/>
      <c r="F24" s="51"/>
    </row>
    <row r="25" spans="1:6" ht="15">
      <c r="A25" s="51" t="s">
        <v>25</v>
      </c>
      <c r="B25" s="51"/>
      <c r="C25" s="51"/>
      <c r="D25" s="51"/>
      <c r="E25" s="51"/>
      <c r="F25" s="51"/>
    </row>
    <row r="26" spans="1:6" ht="15">
      <c r="A26" s="52" t="s">
        <v>68</v>
      </c>
      <c r="B26" s="52"/>
      <c r="C26" s="52"/>
      <c r="D26" s="52"/>
      <c r="E26" s="52"/>
      <c r="F26" s="52"/>
    </row>
    <row r="27" spans="1:6" ht="15">
      <c r="A27" s="8"/>
      <c r="B27" s="8"/>
      <c r="C27" s="8"/>
      <c r="D27" s="8"/>
      <c r="E27" s="8"/>
      <c r="F27" s="8"/>
    </row>
    <row r="28" spans="1:6" ht="15.75" thickBot="1">
      <c r="A28" s="14" t="s">
        <v>111</v>
      </c>
      <c r="B28" s="22" t="s">
        <v>89</v>
      </c>
      <c r="C28" s="22" t="s">
        <v>90</v>
      </c>
      <c r="D28" s="22" t="s">
        <v>94</v>
      </c>
      <c r="E28" s="22" t="s">
        <v>99</v>
      </c>
      <c r="F28" s="22" t="s">
        <v>98</v>
      </c>
    </row>
    <row r="29" spans="1:6" ht="15">
      <c r="A29" s="41"/>
      <c r="B29" s="41"/>
      <c r="C29" s="41"/>
      <c r="D29" s="41"/>
      <c r="E29" s="41"/>
      <c r="F29" s="41"/>
    </row>
    <row r="30" spans="1:6" ht="15">
      <c r="A30" s="38" t="s">
        <v>52</v>
      </c>
      <c r="B30" s="25">
        <f>+1T!E30</f>
        <v>0</v>
      </c>
      <c r="C30" s="25">
        <f>+2T!D30</f>
        <v>0</v>
      </c>
      <c r="D30" s="25">
        <f>+3T!E30</f>
        <v>0</v>
      </c>
      <c r="E30" s="19">
        <f>+4T!E31</f>
        <v>267878684.22244552</v>
      </c>
      <c r="F30" s="19">
        <f>SUM(B30:E30)</f>
        <v>267878684.22244552</v>
      </c>
    </row>
    <row r="31" spans="1:6" ht="15">
      <c r="A31" s="35" t="s">
        <v>53</v>
      </c>
      <c r="B31" s="25">
        <f>+1T!E31</f>
        <v>0</v>
      </c>
      <c r="C31" s="25">
        <f>+2T!D31</f>
        <v>33740459.29</v>
      </c>
      <c r="D31" s="25">
        <f>+3T!E31</f>
        <v>196479713.864</v>
      </c>
      <c r="E31" s="19">
        <f>+4T!E32</f>
        <v>1024743593.7419629</v>
      </c>
      <c r="F31" s="19">
        <f>SUM(B31:E31)</f>
        <v>1254963766.895963</v>
      </c>
    </row>
    <row r="32" spans="1:6" ht="15">
      <c r="A32" s="38" t="s">
        <v>103</v>
      </c>
      <c r="B32" s="25">
        <f>+1T!E32</f>
        <v>0</v>
      </c>
      <c r="C32" s="25">
        <f>+2T!D32</f>
        <v>26794429.729183972</v>
      </c>
      <c r="D32" s="25">
        <f>+3T!E32</f>
        <v>58399402.31999999</v>
      </c>
      <c r="E32" s="19">
        <f>+4T!E33</f>
        <v>13321.315539985895</v>
      </c>
      <c r="F32" s="19">
        <f>SUM(B32:E32)</f>
        <v>85207153.36472395</v>
      </c>
    </row>
    <row r="33" spans="1:6" ht="15">
      <c r="A33" s="9" t="s">
        <v>104</v>
      </c>
      <c r="B33" s="17">
        <v>0</v>
      </c>
      <c r="C33" s="17">
        <f>+2T!D33</f>
        <v>0</v>
      </c>
      <c r="D33" s="25">
        <f>+3T!E33</f>
        <v>144942487.50966</v>
      </c>
      <c r="E33" s="19">
        <f>+4T!E34</f>
        <v>0</v>
      </c>
      <c r="F33" s="17"/>
    </row>
    <row r="34" spans="1:6" ht="15.75" thickBot="1">
      <c r="A34" s="26" t="s">
        <v>26</v>
      </c>
      <c r="B34" s="26"/>
      <c r="C34" s="26"/>
      <c r="D34" s="26"/>
      <c r="E34" s="26"/>
      <c r="F34" s="26">
        <f>SUM(F30:F33)</f>
        <v>1608049604.4831324</v>
      </c>
    </row>
    <row r="35" spans="1:6" ht="15.75" thickTop="1">
      <c r="A35" s="8" t="s">
        <v>92</v>
      </c>
      <c r="B35" s="8"/>
      <c r="C35" s="8"/>
      <c r="D35" s="8"/>
      <c r="E35" s="8"/>
      <c r="F35" s="8"/>
    </row>
    <row r="36" spans="1:6" ht="15">
      <c r="A36" s="8"/>
      <c r="B36" s="8"/>
      <c r="C36" s="8"/>
      <c r="D36" s="8"/>
      <c r="E36" s="8"/>
      <c r="F36" s="8"/>
    </row>
    <row r="37" spans="1:6" ht="15">
      <c r="A37" s="8"/>
      <c r="B37" s="8"/>
      <c r="C37" s="8"/>
      <c r="D37" s="8"/>
      <c r="E37" s="8"/>
      <c r="F37" s="8"/>
    </row>
    <row r="38" spans="1:6" ht="15">
      <c r="A38" s="8"/>
      <c r="B38" s="8"/>
      <c r="C38" s="8"/>
      <c r="D38" s="8"/>
      <c r="E38" s="8"/>
      <c r="F38" s="8"/>
    </row>
    <row r="39" spans="1:6" ht="15">
      <c r="A39" s="51" t="s">
        <v>77</v>
      </c>
      <c r="B39" s="51"/>
      <c r="C39" s="51"/>
      <c r="D39" s="51"/>
      <c r="E39" s="51"/>
      <c r="F39" s="51"/>
    </row>
    <row r="40" spans="1:6" ht="15">
      <c r="A40" s="51" t="s">
        <v>27</v>
      </c>
      <c r="B40" s="51"/>
      <c r="C40" s="51"/>
      <c r="D40" s="51"/>
      <c r="E40" s="51"/>
      <c r="F40" s="51"/>
    </row>
    <row r="41" spans="1:6" ht="15">
      <c r="A41" s="52" t="s">
        <v>68</v>
      </c>
      <c r="B41" s="52"/>
      <c r="C41" s="52"/>
      <c r="D41" s="52"/>
      <c r="E41" s="52"/>
      <c r="F41" s="52"/>
    </row>
    <row r="42" spans="1:6" ht="15">
      <c r="A42" s="8"/>
      <c r="B42" s="8"/>
      <c r="C42" s="8"/>
      <c r="D42" s="8"/>
      <c r="E42" s="8"/>
      <c r="F42" s="8"/>
    </row>
    <row r="43" spans="1:6" ht="15.75" thickBot="1">
      <c r="A43" s="22" t="s">
        <v>28</v>
      </c>
      <c r="B43" s="22" t="s">
        <v>89</v>
      </c>
      <c r="C43" s="22" t="s">
        <v>90</v>
      </c>
      <c r="D43" s="22" t="s">
        <v>94</v>
      </c>
      <c r="E43" s="22" t="s">
        <v>99</v>
      </c>
      <c r="F43" s="22" t="s">
        <v>98</v>
      </c>
    </row>
    <row r="44" spans="1:6" ht="15">
      <c r="A44" s="27" t="s">
        <v>96</v>
      </c>
      <c r="B44" s="25">
        <f>+1T!E44</f>
        <v>0</v>
      </c>
      <c r="C44" s="25">
        <f>+2T!E44</f>
        <v>1820995</v>
      </c>
      <c r="D44" s="25">
        <f>+3T!E44</f>
        <v>20175543.740000002</v>
      </c>
      <c r="E44" s="25">
        <f>+4T!E44</f>
        <v>346676404.296915</v>
      </c>
      <c r="F44" s="25">
        <f>SUM(B44:E44)</f>
        <v>368672943.036915</v>
      </c>
    </row>
    <row r="45" spans="1:6" ht="15">
      <c r="A45" s="27" t="s">
        <v>30</v>
      </c>
      <c r="B45" s="25">
        <f>+1T!E45</f>
        <v>0</v>
      </c>
      <c r="C45" s="25">
        <f>+2T!E45</f>
        <v>4504914.5</v>
      </c>
      <c r="D45" s="25">
        <f>+3T!E45</f>
        <v>26511464.57</v>
      </c>
      <c r="E45" s="25">
        <f>+4T!E45</f>
        <v>6200671.91</v>
      </c>
      <c r="F45" s="25">
        <f aca="true" t="shared" si="1" ref="F45:F54">SUM(B45:E45)</f>
        <v>37217050.980000004</v>
      </c>
    </row>
    <row r="46" spans="1:6" ht="15">
      <c r="A46" s="27" t="s">
        <v>31</v>
      </c>
      <c r="B46" s="25">
        <f>+1T!E46</f>
        <v>0</v>
      </c>
      <c r="C46" s="25">
        <f>+2T!E46</f>
        <v>2870571</v>
      </c>
      <c r="D46" s="25">
        <f>+3T!E46</f>
        <v>0</v>
      </c>
      <c r="E46" s="25">
        <f>+4T!E46</f>
        <v>663332.04</v>
      </c>
      <c r="F46" s="25">
        <f t="shared" si="1"/>
        <v>3533903.04</v>
      </c>
    </row>
    <row r="47" spans="1:6" ht="15">
      <c r="A47" s="27" t="s">
        <v>32</v>
      </c>
      <c r="B47" s="25">
        <f>+1T!E47</f>
        <v>0</v>
      </c>
      <c r="C47" s="25">
        <f>+2T!E47</f>
        <v>7910</v>
      </c>
      <c r="D47" s="25">
        <f>+3T!E47</f>
        <v>0</v>
      </c>
      <c r="E47" s="25">
        <f>+4T!E47</f>
        <v>2700540.38</v>
      </c>
      <c r="F47" s="25">
        <f t="shared" si="1"/>
        <v>2708450.38</v>
      </c>
    </row>
    <row r="48" spans="1:6" ht="15">
      <c r="A48" s="27" t="s">
        <v>33</v>
      </c>
      <c r="B48" s="25">
        <f>+1T!E48</f>
        <v>0</v>
      </c>
      <c r="C48" s="25">
        <f>+2T!E48</f>
        <v>0</v>
      </c>
      <c r="D48" s="25">
        <f>+3T!E48</f>
        <v>5425877.13</v>
      </c>
      <c r="E48" s="25">
        <f>+4T!E48</f>
        <v>722305444.7866774</v>
      </c>
      <c r="F48" s="25">
        <f t="shared" si="1"/>
        <v>727731321.9166774</v>
      </c>
    </row>
    <row r="49" spans="1:6" ht="15">
      <c r="A49" s="27" t="s">
        <v>34</v>
      </c>
      <c r="B49" s="25">
        <f>+1T!E49</f>
        <v>0</v>
      </c>
      <c r="C49" s="25">
        <f>+2T!E49</f>
        <v>2039989</v>
      </c>
      <c r="D49" s="25">
        <f>+3T!E49</f>
        <v>0</v>
      </c>
      <c r="E49" s="25">
        <f>+4T!E49</f>
        <v>1076532.77</v>
      </c>
      <c r="F49" s="25">
        <f t="shared" si="1"/>
        <v>3116521.77</v>
      </c>
    </row>
    <row r="50" spans="1:6" ht="15">
      <c r="A50" s="27" t="s">
        <v>35</v>
      </c>
      <c r="B50" s="25">
        <f>+1T!E50</f>
        <v>0</v>
      </c>
      <c r="C50" s="25">
        <f>+2T!E50</f>
        <v>5884001.13</v>
      </c>
      <c r="D50" s="25">
        <f>+3T!E50</f>
        <v>0</v>
      </c>
      <c r="E50" s="25">
        <f>+4T!E50</f>
        <v>24281900.3</v>
      </c>
      <c r="F50" s="25">
        <f t="shared" si="1"/>
        <v>30165901.43</v>
      </c>
    </row>
    <row r="51" spans="1:6" ht="15">
      <c r="A51" s="27" t="s">
        <v>36</v>
      </c>
      <c r="B51" s="25">
        <f>+1T!E51</f>
        <v>0</v>
      </c>
      <c r="C51" s="25">
        <f>+2T!E51</f>
        <v>0</v>
      </c>
      <c r="D51" s="25">
        <f>+3T!E51</f>
        <v>144942487.51</v>
      </c>
      <c r="E51" s="25">
        <f>+4T!E51</f>
        <v>13321.315200001001</v>
      </c>
      <c r="F51" s="25">
        <f t="shared" si="1"/>
        <v>144955808.8252</v>
      </c>
    </row>
    <row r="52" spans="1:6" ht="15">
      <c r="A52" s="27" t="s">
        <v>37</v>
      </c>
      <c r="B52" s="25">
        <f>+1T!E52</f>
        <v>0</v>
      </c>
      <c r="C52" s="25">
        <f>+2T!E52</f>
        <v>0</v>
      </c>
      <c r="D52" s="25">
        <f>+3T!E52</f>
        <v>0</v>
      </c>
      <c r="E52" s="25">
        <f>+4T!E52</f>
        <v>0</v>
      </c>
      <c r="F52" s="25">
        <f t="shared" si="1"/>
        <v>0</v>
      </c>
    </row>
    <row r="53" spans="1:6" ht="15">
      <c r="A53" s="27" t="s">
        <v>38</v>
      </c>
      <c r="B53" s="25">
        <f>+1T!E53</f>
        <v>0</v>
      </c>
      <c r="C53" s="25">
        <f>+2T!E53</f>
        <v>0</v>
      </c>
      <c r="D53" s="25">
        <f>+3T!E53</f>
        <v>13348125</v>
      </c>
      <c r="E53" s="25">
        <f>+4T!E53</f>
        <v>21597125</v>
      </c>
      <c r="F53" s="25">
        <f t="shared" si="1"/>
        <v>34945250</v>
      </c>
    </row>
    <row r="54" spans="1:6" ht="15">
      <c r="A54" s="27" t="s">
        <v>39</v>
      </c>
      <c r="B54" s="25">
        <f>+1T!E54</f>
        <v>0</v>
      </c>
      <c r="C54" s="25">
        <f>+2T!E54</f>
        <v>250071919.08</v>
      </c>
      <c r="D54" s="25">
        <f>+3T!E54</f>
        <v>189418105.73999998</v>
      </c>
      <c r="E54" s="25">
        <f>+4T!E54</f>
        <v>167120326.48022395</v>
      </c>
      <c r="F54" s="25">
        <f t="shared" si="1"/>
        <v>606610351.300224</v>
      </c>
    </row>
    <row r="55" spans="1:6" ht="15.75" thickBot="1">
      <c r="A55" s="28" t="s">
        <v>40</v>
      </c>
      <c r="B55" s="25">
        <v>0</v>
      </c>
      <c r="C55" s="25">
        <f>+2T!E55</f>
        <v>136320003.15</v>
      </c>
      <c r="D55" s="25">
        <f>+3T!E55</f>
        <v>0</v>
      </c>
      <c r="E55" s="25">
        <f>+4T!E55</f>
        <v>0</v>
      </c>
      <c r="F55" s="25"/>
    </row>
    <row r="56" spans="1:6" ht="16.5" thickBot="1" thickTop="1">
      <c r="A56" s="26" t="s">
        <v>26</v>
      </c>
      <c r="B56" s="26">
        <f>'[1]Semestral'!B56</f>
        <v>0</v>
      </c>
      <c r="C56" s="26">
        <f>'[1]Semestral'!C56</f>
        <v>0</v>
      </c>
      <c r="D56" s="26">
        <f>SUM(D44:D54)</f>
        <v>399821603.68999994</v>
      </c>
      <c r="E56" s="26">
        <f>SUM(E44:E54)</f>
        <v>1292635599.2790163</v>
      </c>
      <c r="F56" s="26">
        <f>SUM(F44:F54)</f>
        <v>1959657502.6790166</v>
      </c>
    </row>
    <row r="57" spans="1:6" ht="15.75" thickTop="1">
      <c r="A57" s="8" t="s">
        <v>92</v>
      </c>
      <c r="B57" s="8"/>
      <c r="C57" s="8"/>
      <c r="D57" s="8"/>
      <c r="E57" s="8"/>
      <c r="F57" s="8"/>
    </row>
    <row r="58" spans="1:6" ht="15">
      <c r="A58" s="8"/>
      <c r="B58" s="8"/>
      <c r="C58" s="8"/>
      <c r="D58" s="8"/>
      <c r="E58" s="8"/>
      <c r="F58" s="8"/>
    </row>
    <row r="59" spans="1:6" ht="15">
      <c r="A59" s="8"/>
      <c r="B59" s="8"/>
      <c r="C59" s="8"/>
      <c r="D59" s="8"/>
      <c r="E59" s="8"/>
      <c r="F59" s="8"/>
    </row>
    <row r="60" spans="1:6" ht="15">
      <c r="A60" s="51" t="s">
        <v>78</v>
      </c>
      <c r="B60" s="51"/>
      <c r="C60" s="51"/>
      <c r="D60" s="51"/>
      <c r="E60" s="51"/>
      <c r="F60" s="51"/>
    </row>
    <row r="61" spans="1:6" ht="15">
      <c r="A61" s="51" t="s">
        <v>41</v>
      </c>
      <c r="B61" s="51"/>
      <c r="C61" s="51"/>
      <c r="D61" s="51"/>
      <c r="E61" s="51"/>
      <c r="F61" s="51"/>
    </row>
    <row r="62" spans="1:6" ht="15">
      <c r="A62" s="52" t="s">
        <v>68</v>
      </c>
      <c r="B62" s="52"/>
      <c r="C62" s="52"/>
      <c r="D62" s="52"/>
      <c r="E62" s="52"/>
      <c r="F62" s="52"/>
    </row>
    <row r="63" spans="1:6" ht="15">
      <c r="A63" s="8"/>
      <c r="B63" s="8"/>
      <c r="C63" s="8"/>
      <c r="D63" s="8"/>
      <c r="E63" s="8"/>
      <c r="F63" s="8"/>
    </row>
    <row r="64" spans="1:6" ht="15.75" thickBot="1">
      <c r="A64" s="22" t="s">
        <v>28</v>
      </c>
      <c r="B64" s="22" t="s">
        <v>89</v>
      </c>
      <c r="C64" s="22" t="s">
        <v>90</v>
      </c>
      <c r="D64" s="22" t="s">
        <v>94</v>
      </c>
      <c r="E64" s="22" t="s">
        <v>99</v>
      </c>
      <c r="F64" s="22" t="s">
        <v>98</v>
      </c>
    </row>
    <row r="65" spans="1:6" ht="15">
      <c r="A65" s="8"/>
      <c r="B65" s="17"/>
      <c r="C65" s="17"/>
      <c r="D65" s="17"/>
      <c r="E65" s="17"/>
      <c r="F65" s="17"/>
    </row>
    <row r="66" spans="1:6" ht="15">
      <c r="A66" s="17" t="s">
        <v>42</v>
      </c>
      <c r="B66" s="17">
        <f>+1T!E66</f>
        <v>136320003.15</v>
      </c>
      <c r="C66" s="17">
        <f>+2T!E66</f>
        <v>136320003.15</v>
      </c>
      <c r="D66" s="17">
        <f>+3T!E66</f>
        <v>594342876.66</v>
      </c>
      <c r="E66" s="17">
        <f>+4T!E66</f>
        <v>338716183.39</v>
      </c>
      <c r="F66" s="17">
        <f>B66</f>
        <v>136320003.15</v>
      </c>
    </row>
    <row r="67" spans="1:6" ht="15">
      <c r="A67" s="17" t="s">
        <v>43</v>
      </c>
      <c r="B67" s="17">
        <f>+1T!E67</f>
        <v>0</v>
      </c>
      <c r="C67" s="17">
        <f>+2T!E67</f>
        <v>861210501.37</v>
      </c>
      <c r="D67" s="17">
        <f>+3T!E67</f>
        <v>144194910.41999996</v>
      </c>
      <c r="E67" s="17">
        <f>+4T!E67</f>
        <v>1490727100.32</v>
      </c>
      <c r="F67" s="17">
        <f>SUM(B67:E67)</f>
        <v>2496132512.1099997</v>
      </c>
    </row>
    <row r="68" spans="1:6" ht="15">
      <c r="A68" s="17" t="s">
        <v>44</v>
      </c>
      <c r="B68" s="17">
        <f>+1T!E68</f>
        <v>136320003.15</v>
      </c>
      <c r="C68" s="17">
        <f>+2T!E68</f>
        <v>997530504.52</v>
      </c>
      <c r="D68" s="17">
        <f>+3T!E68</f>
        <v>738537787.0799999</v>
      </c>
      <c r="E68" s="17">
        <f>+4T!E68</f>
        <v>1829443283.71</v>
      </c>
      <c r="F68" s="17">
        <f>SUM(F66:F67)</f>
        <v>2632452515.2599998</v>
      </c>
    </row>
    <row r="69" spans="1:6" ht="15">
      <c r="A69" s="17" t="s">
        <v>45</v>
      </c>
      <c r="B69" s="17">
        <f>+1T!E69</f>
        <v>0</v>
      </c>
      <c r="C69" s="17">
        <f>+2T!E69</f>
        <v>403520302.86</v>
      </c>
      <c r="D69" s="17">
        <f>+3T!E69</f>
        <v>399821603.68999994</v>
      </c>
      <c r="E69" s="17">
        <f>+4T!E69</f>
        <v>1292635599.2790163</v>
      </c>
      <c r="F69" s="17">
        <f>SUM(B69:E69)</f>
        <v>2095977505.8290162</v>
      </c>
    </row>
    <row r="70" spans="1:6" ht="15">
      <c r="A70" s="17" t="s">
        <v>46</v>
      </c>
      <c r="B70" s="17">
        <f>+1T!E70</f>
        <v>136320003.15</v>
      </c>
      <c r="C70" s="17">
        <f>+2T!E70</f>
        <v>594010201.66</v>
      </c>
      <c r="D70" s="17">
        <f>+3T!E70</f>
        <v>338716183.39</v>
      </c>
      <c r="E70" s="17">
        <f>+4T!E70</f>
        <v>536807684.4309838</v>
      </c>
      <c r="F70" s="17">
        <f>F68-F69</f>
        <v>536475009.43098354</v>
      </c>
    </row>
    <row r="71" spans="1:6" ht="15.75" thickBot="1">
      <c r="A71" s="26"/>
      <c r="B71" s="26"/>
      <c r="C71" s="26"/>
      <c r="D71" s="26"/>
      <c r="E71" s="26"/>
      <c r="F71" s="26"/>
    </row>
    <row r="72" spans="1:6" ht="15.75" thickTop="1">
      <c r="A72" s="8" t="s">
        <v>92</v>
      </c>
      <c r="B72" s="8"/>
      <c r="C72" s="8"/>
      <c r="D72" s="8"/>
      <c r="E72" s="8"/>
      <c r="F72" s="8"/>
    </row>
    <row r="76" ht="15">
      <c r="A76" s="49" t="s">
        <v>108</v>
      </c>
    </row>
    <row r="77" ht="15">
      <c r="A77" s="49" t="s">
        <v>109</v>
      </c>
    </row>
    <row r="78" ht="15">
      <c r="A78" s="49" t="s">
        <v>110</v>
      </c>
    </row>
  </sheetData>
  <sheetProtection/>
  <mergeCells count="12">
    <mergeCell ref="A1:F1"/>
    <mergeCell ref="A8:G8"/>
    <mergeCell ref="A9:G9"/>
    <mergeCell ref="A24:F24"/>
    <mergeCell ref="A25:F25"/>
    <mergeCell ref="A26:F26"/>
    <mergeCell ref="A39:F39"/>
    <mergeCell ref="A40:F40"/>
    <mergeCell ref="A41:F41"/>
    <mergeCell ref="A60:F60"/>
    <mergeCell ref="A61:F61"/>
    <mergeCell ref="A62:F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catherine.mata</dc:creator>
  <cp:keywords/>
  <dc:description/>
  <cp:lastModifiedBy>Catherine</cp:lastModifiedBy>
  <dcterms:created xsi:type="dcterms:W3CDTF">2012-05-14T19:06:16Z</dcterms:created>
  <dcterms:modified xsi:type="dcterms:W3CDTF">2013-02-28T20:25:34Z</dcterms:modified>
  <cp:category/>
  <cp:version/>
  <cp:contentType/>
  <cp:contentStatus/>
</cp:coreProperties>
</file>