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6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<sst xmlns="http://schemas.openxmlformats.org/spreadsheetml/2006/main" count="558" uniqueCount="106">
  <si>
    <t xml:space="preserve">Programa: </t>
  </si>
  <si>
    <t>Institución:</t>
  </si>
  <si>
    <t>Unidad</t>
  </si>
  <si>
    <t>Rubro por objeto de gasto</t>
  </si>
  <si>
    <t>Unidad Ejecutora:</t>
  </si>
  <si>
    <t>Total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</si>
  <si>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</si>
  <si>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</si>
  <si>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</si>
  <si>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 xml:space="preserve">5. Saldo en caja final   (3-4) </t>
  </si>
  <si>
    <t>Consejo Nacional de Rehabilitación y Educación Especial (CNREE)</t>
  </si>
  <si>
    <t xml:space="preserve">Atención a personas pobres con discapacidad </t>
  </si>
  <si>
    <t>1. Subsidos para acceder a servicios y apoyos diversos</t>
  </si>
  <si>
    <t>2. Subsidos para adquirir ayudas técnicas</t>
  </si>
  <si>
    <t>Departamento Técnico</t>
  </si>
  <si>
    <t>III Trimestre</t>
  </si>
  <si>
    <t>Julio</t>
  </si>
  <si>
    <t>Agosto</t>
  </si>
  <si>
    <t>Setiembre</t>
  </si>
  <si>
    <t>3. Subsidos para acceder a vivir en alternativas de convivencia familiar (abandono) ( Convenio)</t>
  </si>
  <si>
    <t>4. Subsidos para acceder a vivir en alternativas de convivencia familiar (abandono) ( Ley 8783)</t>
  </si>
  <si>
    <t>3. Subsidos para acceder a vivir en alternativas de convivencia familiar (abandono) (Convenio)</t>
  </si>
  <si>
    <t>6.Gastos generales</t>
  </si>
  <si>
    <t>Personas*</t>
  </si>
  <si>
    <t>Enero</t>
  </si>
  <si>
    <t>Febrero</t>
  </si>
  <si>
    <t>Marzo</t>
  </si>
  <si>
    <t>Abril</t>
  </si>
  <si>
    <t xml:space="preserve">Mayo </t>
  </si>
  <si>
    <t>Junio</t>
  </si>
  <si>
    <t>Octubre</t>
  </si>
  <si>
    <t xml:space="preserve">(*) El nùmero de personas que se anotan son las que ingresan nuevas en cada mes dado que lo que se acumula son los subsidios. </t>
  </si>
  <si>
    <t>Mayo</t>
  </si>
  <si>
    <t>2.  Transferencias corrientes a personas (partida 6.02.99) ( Ley 8783)</t>
  </si>
  <si>
    <t>1.  Transferencias corrientes a personas (partida 6.02.99) (Convenio)</t>
  </si>
  <si>
    <t>Anual</t>
  </si>
  <si>
    <t>I Trimestre</t>
  </si>
  <si>
    <t>II Trimestre</t>
  </si>
  <si>
    <t>IV Trimestre</t>
  </si>
  <si>
    <t>FODESAF</t>
  </si>
  <si>
    <t>Período:</t>
  </si>
  <si>
    <t>Cuadro N°1</t>
  </si>
  <si>
    <t>Reporte de beneficiarios efectivos financiados por el Fondo de Desarrollo Social y Asignaciones Familiares</t>
  </si>
  <si>
    <r>
      <rPr>
        <b/>
        <sz val="11"/>
        <color indexed="8"/>
        <rFont val="Calibri"/>
        <family val="2"/>
      </rPr>
      <t>Fuente</t>
    </r>
    <r>
      <rPr>
        <sz val="11"/>
        <color theme="1"/>
        <rFont val="Calibri"/>
        <family val="2"/>
      </rPr>
      <t>: Gestion de Modelos , Departamento Técnico</t>
    </r>
    <r>
      <rPr>
        <sz val="11"/>
        <color indexed="8"/>
        <rFont val="Calibri"/>
        <family val="2"/>
      </rPr>
      <t>, CNREE, Marzo del 2012</t>
    </r>
  </si>
  <si>
    <t>Cuadro N°2</t>
  </si>
  <si>
    <t>Reporte de gastos efectivos por producto financiados por el Fondo de Desarrollo Social y Asignaciones Familiares</t>
  </si>
  <si>
    <t>Unidad: Colones</t>
  </si>
  <si>
    <t>Cuadro N°3</t>
  </si>
  <si>
    <t>Cuadro N°4</t>
  </si>
  <si>
    <r>
      <t xml:space="preserve">Fuente: </t>
    </r>
    <r>
      <rPr>
        <sz val="11"/>
        <color theme="1"/>
        <rFont val="Calibri"/>
        <family val="2"/>
      </rPr>
      <t>Financiero Contable. Departamento Administrativo</t>
    </r>
    <r>
      <rPr>
        <sz val="11"/>
        <color indexed="8"/>
        <rFont val="Calibri"/>
        <family val="2"/>
      </rPr>
      <t>, CNREE, Marzo 2012</t>
    </r>
  </si>
  <si>
    <t>Reporte de gastos efectivos por rubro financiados por el Fondo de Desarrollo Social y Asignaciones Familiares</t>
  </si>
  <si>
    <t>4. Subsidos para acceder a vivir en alternativas de convivencia familiar (abandono)   ( Ley 8783)</t>
  </si>
  <si>
    <r>
      <t xml:space="preserve">Fuente: </t>
    </r>
    <r>
      <rPr>
        <sz val="11"/>
        <color theme="1"/>
        <rFont val="Calibri"/>
        <family val="2"/>
      </rPr>
      <t>Gestion de Modelos , Departamento Técnico</t>
    </r>
    <r>
      <rPr>
        <sz val="11"/>
        <color indexed="8"/>
        <rFont val="Calibri"/>
        <family val="2"/>
      </rPr>
      <t>, CNREE, Marzo 2012</t>
    </r>
  </si>
  <si>
    <r>
      <t xml:space="preserve">Fuente: </t>
    </r>
    <r>
      <rPr>
        <sz val="11"/>
        <color indexed="8"/>
        <rFont val="Calibri"/>
        <family val="2"/>
      </rPr>
      <t>Financiero Contable. Departamento Administrativo</t>
    </r>
    <r>
      <rPr>
        <sz val="11"/>
        <color indexed="8"/>
        <rFont val="Calibri"/>
        <family val="2"/>
      </rPr>
      <t>, CNREE, Marzo 2012</t>
    </r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</si>
  <si>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</si>
  <si>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 xml:space="preserve">(*) El número de personas que se anotan son las que ingresan nuevas en cada mes dado que lo que se acumula son los subsidios. </t>
  </si>
  <si>
    <r>
      <t>Fuente: SISUB</t>
    </r>
    <r>
      <rPr>
        <sz val="11"/>
        <color indexed="8"/>
        <rFont val="Arial"/>
        <family val="2"/>
      </rPr>
      <t>, CNREE, Junio del 2012</t>
    </r>
  </si>
  <si>
    <t>Cuadro 2</t>
  </si>
  <si>
    <t>4. Subsidos para acceder a vivir en alternativas de convivencia familiar (abandono)( Ley 8783)</t>
  </si>
  <si>
    <t>5. Subsidos para acceder a vivir en alternativas de convivencia familiar (abandono)( Ley 7972)</t>
  </si>
  <si>
    <t xml:space="preserve">Cuadro 3 </t>
  </si>
  <si>
    <t xml:space="preserve">Reporte de gastos efectivos financiados por el Fondo de Desarrollo Social y Asignaciones Familiares </t>
  </si>
  <si>
    <r>
      <t>Fuente: Financiero Contable</t>
    </r>
    <r>
      <rPr>
        <sz val="11"/>
        <color indexed="8"/>
        <rFont val="Arial"/>
        <family val="2"/>
      </rPr>
      <t>, CNREE, Junio 2012</t>
    </r>
  </si>
  <si>
    <t xml:space="preserve">Reporte de gastos efectivos financiados por el Fondo de Desarrollo Social </t>
  </si>
  <si>
    <t>Segundo Trimestre 2012</t>
  </si>
  <si>
    <t>Primer Trimestre 2012</t>
  </si>
  <si>
    <t>Primer Semestre 2012</t>
  </si>
  <si>
    <t>I Semestre</t>
  </si>
  <si>
    <t>Ingresos de acuerdo a Desaf</t>
  </si>
  <si>
    <t>Periodo:</t>
  </si>
  <si>
    <t>Septiembre</t>
  </si>
  <si>
    <t>(*) El número de personas que se anotan son las que ingresan nuevas en cada mes.</t>
  </si>
  <si>
    <t>5. Subsidos para acceder a vivir en alternativas de convivencia familiar (abandono)( Ley 8783)</t>
  </si>
  <si>
    <r>
      <t>Fuente: Gestion de Modelos , Departamento Técnico</t>
    </r>
    <r>
      <rPr>
        <sz val="11"/>
        <color indexed="8"/>
        <rFont val="Calibri"/>
        <family val="2"/>
      </rPr>
      <t>, CNREE.</t>
    </r>
  </si>
  <si>
    <t>4. Egresos efectivos pagados*</t>
  </si>
  <si>
    <t>Tercer Trimestre 2012</t>
  </si>
  <si>
    <t xml:space="preserve">I Trimestre </t>
  </si>
  <si>
    <t xml:space="preserve"> Acumulado</t>
  </si>
  <si>
    <t>(*) El número de personas que se anotan son las que ingresan nuevas en cada trimestre.</t>
  </si>
  <si>
    <t>Colones</t>
  </si>
  <si>
    <t>Tercer Trimestre Acumulado 2012</t>
  </si>
  <si>
    <t>Fuente: Informes Trimestrales 2012, CNREE.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</si>
  <si>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Financiero Contable</t>
    </r>
    <r>
      <rPr>
        <sz val="11"/>
        <color indexed="8"/>
        <rFont val="Arial"/>
        <family val="2"/>
      </rPr>
      <t>, CNREE, Junio 2012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</si>
  <si>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Financiero Contable.</t>
    </r>
    <r>
      <rPr>
        <sz val="11"/>
        <color indexed="8"/>
        <rFont val="Arial"/>
        <family val="2"/>
      </rPr>
      <t xml:space="preserve"> CNREE, Junio 2012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</si>
  <si>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Informe Tercer Trimestre 2011, CNREE.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</si>
  <si>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Gestion de Modelos , Departamento Técnico</t>
    </r>
    <r>
      <rPr>
        <sz val="11"/>
        <color indexed="8"/>
        <rFont val="Calibri"/>
        <family val="2"/>
      </rPr>
      <t>, CNREE.</t>
    </r>
  </si>
  <si>
    <t>Noviembre</t>
  </si>
  <si>
    <t>Diciembre</t>
  </si>
  <si>
    <t>IVTrimestre</t>
  </si>
  <si>
    <t>Cuadro 3</t>
  </si>
  <si>
    <t>Cuarto Trimestre 2012</t>
  </si>
  <si>
    <t>Fuentes: Informes Trimestrales 2012, CNREE.</t>
  </si>
  <si>
    <t>Fuente:</t>
  </si>
  <si>
    <r>
      <t>Fuente: Gestión de Modelos , Departamento Técnico</t>
    </r>
    <r>
      <rPr>
        <sz val="11"/>
        <color indexed="8"/>
        <rFont val="Calibri"/>
        <family val="2"/>
      </rPr>
      <t>, CNREE.</t>
    </r>
  </si>
  <si>
    <t>Fuente: Informe Cuarto Trimestre 2012, CNREE.</t>
  </si>
  <si>
    <t>Convenio</t>
  </si>
  <si>
    <t>Ley 8783</t>
  </si>
  <si>
    <t>Fuente: Financiero Contable.  CNREE, Junio del 2012</t>
  </si>
  <si>
    <t xml:space="preserve">Fuente: Financiero Contable.  CNREE, </t>
  </si>
  <si>
    <t>Fuente: Financiero Contable.  CNREE,  2012</t>
  </si>
  <si>
    <t>Notas:</t>
  </si>
  <si>
    <t>Fecha de actualización: 12/02/2013</t>
  </si>
  <si>
    <t>En revisión por parte de la Unidad Ejecutora</t>
  </si>
  <si>
    <t>Beneficio</t>
  </si>
  <si>
    <t>Ingresos de acuerdo a DESAF</t>
  </si>
  <si>
    <t>(*) Incluye gastos de recursos de convenio y Ley 8783.</t>
  </si>
</sst>
</file>

<file path=xl/styles.xml><?xml version="1.0" encoding="utf-8"?>
<styleSheet xmlns="http://schemas.openxmlformats.org/spreadsheetml/2006/main">
  <numFmts count="3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₡&quot;#,##0;&quot;₡&quot;\-#,##0"/>
    <numFmt numFmtId="173" formatCode="&quot;₡&quot;#,##0;[Red]&quot;₡&quot;\-#,##0"/>
    <numFmt numFmtId="174" formatCode="&quot;₡&quot;#,##0.00;&quot;₡&quot;\-#,##0.00"/>
    <numFmt numFmtId="175" formatCode="&quot;₡&quot;#,##0.00;[Red]&quot;₡&quot;\-#,##0.00"/>
    <numFmt numFmtId="176" formatCode="_ &quot;₡&quot;* #,##0_ ;_ &quot;₡&quot;* \-#,##0_ ;_ &quot;₡&quot;* &quot;-&quot;_ ;_ @_ "/>
    <numFmt numFmtId="177" formatCode="_ * #,##0_ ;_ * \-#,##0_ ;_ * &quot;-&quot;_ ;_ @_ "/>
    <numFmt numFmtId="178" formatCode="_ &quot;₡&quot;* #,##0.00_ ;_ &quot;₡&quot;* \-#,##0.00_ ;_ &quot;₡&quot;* &quot;-&quot;??_ ;_ @_ "/>
    <numFmt numFmtId="179" formatCode="_ * #,##0.00_ ;_ * \-#,##0.00_ ;_ * &quot;-&quot;??_ ;_ @_ "/>
    <numFmt numFmtId="180" formatCode="0.0"/>
    <numFmt numFmtId="181" formatCode="_ * #,##0.0_ ;_ * \-#,##0.0_ ;_ * &quot;-&quot;??_ ;_ @_ "/>
    <numFmt numFmtId="182" formatCode="_ * #,##0_ ;_ * \-#,##0_ ;_ * &quot;-&quot;??_ ;_ @_ "/>
    <numFmt numFmtId="183" formatCode="#,##0.0"/>
    <numFmt numFmtId="184" formatCode="[$-140A]dddd\,\ dd&quot; de &quot;mmmm&quot; de &quot;yyyy"/>
    <numFmt numFmtId="185" formatCode="[$-140A]hh:mm:ss\ AM/PM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82" fontId="48" fillId="0" borderId="11" xfId="47" applyNumberFormat="1" applyFont="1" applyFill="1" applyBorder="1" applyAlignment="1">
      <alignment horizontal="center" vertical="center" wrapText="1"/>
    </xf>
    <xf numFmtId="182" fontId="22" fillId="0" borderId="0" xfId="47" applyNumberFormat="1" applyFont="1" applyFill="1" applyBorder="1" applyAlignment="1">
      <alignment/>
    </xf>
    <xf numFmtId="182" fontId="50" fillId="0" borderId="0" xfId="47" applyNumberFormat="1" applyFont="1" applyFill="1" applyBorder="1" applyAlignment="1">
      <alignment/>
    </xf>
    <xf numFmtId="182" fontId="50" fillId="0" borderId="0" xfId="47" applyNumberFormat="1" applyFont="1" applyBorder="1" applyAlignment="1">
      <alignment/>
    </xf>
    <xf numFmtId="182" fontId="0" fillId="0" borderId="11" xfId="47" applyNumberFormat="1" applyFont="1" applyFill="1" applyBorder="1" applyAlignment="1">
      <alignment horizontal="center"/>
    </xf>
    <xf numFmtId="182" fontId="0" fillId="0" borderId="0" xfId="47" applyNumberFormat="1" applyFont="1" applyBorder="1" applyAlignment="1">
      <alignment horizontal="center" vertical="top" wrapText="1"/>
    </xf>
    <xf numFmtId="182" fontId="48" fillId="0" borderId="11" xfId="47" applyNumberFormat="1" applyFont="1" applyFill="1" applyBorder="1" applyAlignment="1">
      <alignment vertical="center" wrapText="1"/>
    </xf>
    <xf numFmtId="182" fontId="48" fillId="0" borderId="0" xfId="47" applyNumberFormat="1" applyFont="1" applyFill="1" applyAlignment="1">
      <alignment horizontal="center"/>
    </xf>
    <xf numFmtId="182" fontId="0" fillId="0" borderId="0" xfId="47" applyNumberFormat="1" applyFont="1" applyFill="1" applyAlignment="1">
      <alignment/>
    </xf>
    <xf numFmtId="182" fontId="49" fillId="0" borderId="0" xfId="47" applyNumberFormat="1" applyFont="1" applyFill="1" applyAlignment="1">
      <alignment/>
    </xf>
    <xf numFmtId="182" fontId="48" fillId="0" borderId="0" xfId="47" applyNumberFormat="1" applyFont="1" applyFill="1" applyAlignment="1">
      <alignment horizontal="right"/>
    </xf>
    <xf numFmtId="182" fontId="48" fillId="0" borderId="0" xfId="47" applyNumberFormat="1" applyFont="1" applyFill="1" applyBorder="1" applyAlignment="1">
      <alignment vertical="top"/>
    </xf>
    <xf numFmtId="182" fontId="48" fillId="0" borderId="0" xfId="47" applyNumberFormat="1" applyFont="1" applyAlignment="1">
      <alignment/>
    </xf>
    <xf numFmtId="182" fontId="48" fillId="0" borderId="0" xfId="47" applyNumberFormat="1" applyFont="1" applyAlignment="1">
      <alignment/>
    </xf>
    <xf numFmtId="182" fontId="48" fillId="0" borderId="0" xfId="47" applyNumberFormat="1" applyFont="1" applyFill="1" applyBorder="1" applyAlignment="1">
      <alignment vertical="top" wrapText="1"/>
    </xf>
    <xf numFmtId="182" fontId="0" fillId="0" borderId="0" xfId="47" applyNumberFormat="1" applyFont="1" applyFill="1" applyBorder="1" applyAlignment="1">
      <alignment vertical="top"/>
    </xf>
    <xf numFmtId="182" fontId="48" fillId="0" borderId="0" xfId="47" applyNumberFormat="1" applyFont="1" applyAlignment="1">
      <alignment horizontal="left"/>
    </xf>
    <xf numFmtId="182" fontId="48" fillId="0" borderId="0" xfId="47" applyNumberFormat="1" applyFont="1" applyFill="1" applyAlignment="1">
      <alignment/>
    </xf>
    <xf numFmtId="182" fontId="49" fillId="0" borderId="0" xfId="47" applyNumberFormat="1" applyFont="1" applyAlignment="1">
      <alignment/>
    </xf>
    <xf numFmtId="182" fontId="48" fillId="0" borderId="10" xfId="47" applyNumberFormat="1" applyFont="1" applyFill="1" applyBorder="1" applyAlignment="1">
      <alignment horizontal="center"/>
    </xf>
    <xf numFmtId="182" fontId="48" fillId="0" borderId="10" xfId="47" applyNumberFormat="1" applyFont="1" applyBorder="1" applyAlignment="1">
      <alignment horizontal="center"/>
    </xf>
    <xf numFmtId="182" fontId="51" fillId="0" borderId="0" xfId="47" applyNumberFormat="1" applyFont="1" applyAlignment="1">
      <alignment/>
    </xf>
    <xf numFmtId="182" fontId="0" fillId="0" borderId="0" xfId="47" applyNumberFormat="1" applyFont="1" applyFill="1" applyBorder="1" applyAlignment="1">
      <alignment/>
    </xf>
    <xf numFmtId="182" fontId="0" fillId="0" borderId="0" xfId="47" applyNumberFormat="1" applyFont="1" applyFill="1" applyBorder="1" applyAlignment="1">
      <alignment horizontal="left" vertical="top" wrapText="1"/>
    </xf>
    <xf numFmtId="182" fontId="0" fillId="0" borderId="0" xfId="47" applyNumberFormat="1" applyFont="1" applyFill="1" applyBorder="1" applyAlignment="1">
      <alignment horizontal="center" vertical="center" wrapText="1"/>
    </xf>
    <xf numFmtId="182" fontId="22" fillId="0" borderId="0" xfId="47" applyNumberFormat="1" applyFont="1" applyFill="1" applyBorder="1" applyAlignment="1">
      <alignment horizontal="left" vertical="top" wrapText="1"/>
    </xf>
    <xf numFmtId="182" fontId="49" fillId="0" borderId="0" xfId="47" applyNumberFormat="1" applyFont="1" applyBorder="1" applyAlignment="1">
      <alignment/>
    </xf>
    <xf numFmtId="182" fontId="0" fillId="0" borderId="0" xfId="47" applyNumberFormat="1" applyFont="1" applyFill="1" applyBorder="1" applyAlignment="1">
      <alignment horizontal="left"/>
    </xf>
    <xf numFmtId="182" fontId="52" fillId="0" borderId="0" xfId="47" applyNumberFormat="1" applyFont="1" applyFill="1" applyBorder="1" applyAlignment="1">
      <alignment wrapText="1"/>
    </xf>
    <xf numFmtId="182" fontId="52" fillId="0" borderId="0" xfId="47" applyNumberFormat="1" applyFont="1" applyAlignment="1">
      <alignment/>
    </xf>
    <xf numFmtId="182" fontId="53" fillId="0" borderId="0" xfId="47" applyNumberFormat="1" applyFont="1" applyFill="1" applyBorder="1" applyAlignment="1">
      <alignment/>
    </xf>
    <xf numFmtId="182" fontId="53" fillId="0" borderId="0" xfId="47" applyNumberFormat="1" applyFont="1" applyFill="1" applyAlignment="1">
      <alignment wrapText="1"/>
    </xf>
    <xf numFmtId="182" fontId="50" fillId="0" borderId="0" xfId="47" applyNumberFormat="1" applyFont="1" applyFill="1" applyAlignment="1">
      <alignment/>
    </xf>
    <xf numFmtId="182" fontId="50" fillId="0" borderId="0" xfId="47" applyNumberFormat="1" applyFont="1" applyFill="1" applyAlignment="1">
      <alignment horizontal="left"/>
    </xf>
    <xf numFmtId="182" fontId="50" fillId="0" borderId="0" xfId="47" applyNumberFormat="1" applyFont="1" applyAlignment="1">
      <alignment/>
    </xf>
    <xf numFmtId="182" fontId="54" fillId="0" borderId="0" xfId="47" applyNumberFormat="1" applyFont="1" applyBorder="1" applyAlignment="1">
      <alignment/>
    </xf>
    <xf numFmtId="182" fontId="54" fillId="0" borderId="0" xfId="47" applyNumberFormat="1" applyFont="1" applyAlignment="1">
      <alignment/>
    </xf>
    <xf numFmtId="182" fontId="22" fillId="0" borderId="0" xfId="47" applyNumberFormat="1" applyFont="1" applyBorder="1" applyAlignment="1">
      <alignment horizontal="left" vertical="center" wrapText="1"/>
    </xf>
    <xf numFmtId="182" fontId="49" fillId="0" borderId="0" xfId="47" applyNumberFormat="1" applyFont="1" applyBorder="1" applyAlignment="1">
      <alignment horizontal="center" vertical="center" wrapText="1"/>
    </xf>
    <xf numFmtId="182" fontId="48" fillId="0" borderId="11" xfId="47" applyNumberFormat="1" applyFont="1" applyFill="1" applyBorder="1" applyAlignment="1">
      <alignment horizontal="left" vertical="center"/>
    </xf>
    <xf numFmtId="182" fontId="55" fillId="0" borderId="0" xfId="47" applyNumberFormat="1" applyFont="1" applyAlignment="1">
      <alignment/>
    </xf>
    <xf numFmtId="182" fontId="52" fillId="0" borderId="0" xfId="47" applyNumberFormat="1" applyFont="1" applyFill="1" applyAlignment="1">
      <alignment/>
    </xf>
    <xf numFmtId="182" fontId="53" fillId="0" borderId="0" xfId="47" applyNumberFormat="1" applyFont="1" applyFill="1" applyAlignment="1">
      <alignment/>
    </xf>
    <xf numFmtId="182" fontId="53" fillId="0" borderId="0" xfId="47" applyNumberFormat="1" applyFont="1" applyFill="1" applyAlignment="1">
      <alignment horizontal="right"/>
    </xf>
    <xf numFmtId="182" fontId="55" fillId="0" borderId="0" xfId="47" applyNumberFormat="1" applyFont="1" applyFill="1" applyAlignment="1">
      <alignment/>
    </xf>
    <xf numFmtId="182" fontId="0" fillId="0" borderId="0" xfId="47" applyNumberFormat="1" applyFont="1" applyBorder="1" applyAlignment="1">
      <alignment/>
    </xf>
    <xf numFmtId="182" fontId="48" fillId="0" borderId="11" xfId="47" applyNumberFormat="1" applyFont="1" applyFill="1" applyBorder="1" applyAlignment="1">
      <alignment/>
    </xf>
    <xf numFmtId="182" fontId="0" fillId="0" borderId="0" xfId="47" applyNumberFormat="1" applyFont="1" applyAlignment="1">
      <alignment/>
    </xf>
    <xf numFmtId="182" fontId="0" fillId="0" borderId="0" xfId="47" applyNumberFormat="1" applyFont="1" applyBorder="1" applyAlignment="1">
      <alignment horizontal="center"/>
    </xf>
    <xf numFmtId="182" fontId="0" fillId="0" borderId="0" xfId="47" applyNumberFormat="1" applyFont="1" applyBorder="1" applyAlignment="1">
      <alignment horizontal="left" vertical="top" wrapText="1"/>
    </xf>
    <xf numFmtId="182" fontId="0" fillId="0" borderId="0" xfId="47" applyNumberFormat="1" applyFont="1" applyBorder="1" applyAlignment="1">
      <alignment horizontal="center" vertical="center" wrapText="1"/>
    </xf>
    <xf numFmtId="182" fontId="28" fillId="0" borderId="0" xfId="47" applyNumberFormat="1" applyFont="1" applyBorder="1" applyAlignment="1">
      <alignment horizontal="left" vertical="top" wrapText="1"/>
    </xf>
    <xf numFmtId="182" fontId="0" fillId="0" borderId="0" xfId="47" applyNumberFormat="1" applyFont="1" applyBorder="1" applyAlignment="1">
      <alignment horizontal="left"/>
    </xf>
    <xf numFmtId="182" fontId="48" fillId="0" borderId="11" xfId="47" applyNumberFormat="1" applyFont="1" applyFill="1" applyBorder="1" applyAlignment="1">
      <alignment horizontal="center" wrapText="1"/>
    </xf>
    <xf numFmtId="182" fontId="56" fillId="0" borderId="0" xfId="47" applyNumberFormat="1" applyFont="1" applyFill="1" applyBorder="1" applyAlignment="1">
      <alignment/>
    </xf>
    <xf numFmtId="182" fontId="22" fillId="0" borderId="0" xfId="47" applyNumberFormat="1" applyFont="1" applyFill="1" applyBorder="1" applyAlignment="1">
      <alignment horizontal="left" vertical="center" wrapText="1"/>
    </xf>
    <xf numFmtId="182" fontId="28" fillId="0" borderId="0" xfId="47" applyNumberFormat="1" applyFont="1" applyFill="1" applyBorder="1" applyAlignment="1">
      <alignment horizontal="left" vertical="center" wrapText="1"/>
    </xf>
    <xf numFmtId="182" fontId="48" fillId="0" borderId="0" xfId="47" applyNumberFormat="1" applyFont="1" applyFill="1" applyAlignment="1">
      <alignment/>
    </xf>
    <xf numFmtId="182" fontId="30" fillId="0" borderId="10" xfId="47" applyNumberFormat="1" applyFont="1" applyFill="1" applyBorder="1" applyAlignment="1">
      <alignment horizontal="center"/>
    </xf>
    <xf numFmtId="182" fontId="22" fillId="0" borderId="0" xfId="47" applyNumberFormat="1" applyFont="1" applyFill="1" applyBorder="1" applyAlignment="1">
      <alignment horizontal="center"/>
    </xf>
    <xf numFmtId="182" fontId="0" fillId="0" borderId="0" xfId="47" applyNumberFormat="1" applyFont="1" applyFill="1" applyBorder="1" applyAlignment="1">
      <alignment horizontal="center"/>
    </xf>
    <xf numFmtId="182" fontId="48" fillId="0" borderId="11" xfId="47" applyNumberFormat="1" applyFont="1" applyFill="1" applyBorder="1" applyAlignment="1">
      <alignment horizontal="center"/>
    </xf>
    <xf numFmtId="182" fontId="0" fillId="0" borderId="0" xfId="47" applyNumberFormat="1" applyFont="1" applyFill="1" applyAlignment="1">
      <alignment horizontal="left"/>
    </xf>
    <xf numFmtId="182" fontId="0" fillId="0" borderId="0" xfId="47" applyNumberFormat="1" applyFont="1" applyBorder="1" applyAlignment="1">
      <alignment horizontal="center" vertical="center" wrapText="1"/>
    </xf>
    <xf numFmtId="182" fontId="0" fillId="0" borderId="0" xfId="47" applyNumberFormat="1" applyFont="1" applyAlignment="1">
      <alignment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Border="1" applyAlignment="1">
      <alignment/>
    </xf>
    <xf numFmtId="182" fontId="0" fillId="0" borderId="0" xfId="47" applyNumberFormat="1" applyFont="1" applyBorder="1" applyAlignment="1">
      <alignment/>
    </xf>
    <xf numFmtId="182" fontId="0" fillId="0" borderId="0" xfId="47" applyNumberFormat="1" applyFont="1" applyBorder="1" applyAlignment="1">
      <alignment horizontal="center"/>
    </xf>
    <xf numFmtId="182" fontId="0" fillId="0" borderId="0" xfId="47" applyNumberFormat="1" applyFont="1" applyBorder="1" applyAlignment="1">
      <alignment horizontal="left" vertical="top" wrapText="1"/>
    </xf>
    <xf numFmtId="182" fontId="0" fillId="0" borderId="0" xfId="47" applyNumberFormat="1" applyFont="1" applyBorder="1" applyAlignment="1">
      <alignment horizontal="left"/>
    </xf>
    <xf numFmtId="182" fontId="48" fillId="0" borderId="11" xfId="47" applyNumberFormat="1" applyFont="1" applyBorder="1" applyAlignment="1">
      <alignment horizontal="center"/>
    </xf>
    <xf numFmtId="182" fontId="0" fillId="0" borderId="0" xfId="47" applyNumberFormat="1" applyFont="1" applyFill="1" applyBorder="1" applyAlignment="1">
      <alignment horizontal="center" vertical="center" wrapText="1"/>
    </xf>
    <xf numFmtId="182" fontId="28" fillId="0" borderId="0" xfId="47" applyNumberFormat="1" applyFont="1" applyFill="1" applyBorder="1" applyAlignment="1">
      <alignment horizontal="left" vertical="center"/>
    </xf>
    <xf numFmtId="182" fontId="0" fillId="0" borderId="0" xfId="47" applyNumberFormat="1" applyFont="1" applyFill="1" applyBorder="1" applyAlignment="1">
      <alignment horizontal="center"/>
    </xf>
    <xf numFmtId="1" fontId="48" fillId="0" borderId="0" xfId="47" applyNumberFormat="1" applyFont="1" applyAlignment="1">
      <alignment horizontal="left"/>
    </xf>
    <xf numFmtId="182" fontId="0" fillId="0" borderId="0" xfId="47" applyNumberFormat="1" applyFont="1" applyAlignment="1">
      <alignment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Border="1" applyAlignment="1">
      <alignment/>
    </xf>
    <xf numFmtId="182" fontId="0" fillId="0" borderId="0" xfId="47" applyNumberFormat="1" applyFont="1" applyBorder="1" applyAlignment="1">
      <alignment/>
    </xf>
    <xf numFmtId="182" fontId="0" fillId="0" borderId="0" xfId="47" applyNumberFormat="1" applyFont="1" applyBorder="1" applyAlignment="1">
      <alignment horizontal="center"/>
    </xf>
    <xf numFmtId="182" fontId="0" fillId="0" borderId="0" xfId="47" applyNumberFormat="1" applyFont="1" applyBorder="1" applyAlignment="1">
      <alignment horizontal="left" vertical="top" wrapText="1"/>
    </xf>
    <xf numFmtId="182" fontId="0" fillId="0" borderId="0" xfId="47" applyNumberFormat="1" applyFont="1" applyBorder="1" applyAlignment="1">
      <alignment horizontal="center" vertical="center" wrapText="1"/>
    </xf>
    <xf numFmtId="182" fontId="0" fillId="0" borderId="0" xfId="47" applyNumberFormat="1" applyFont="1" applyBorder="1" applyAlignment="1">
      <alignment horizontal="left"/>
    </xf>
    <xf numFmtId="182" fontId="0" fillId="0" borderId="0" xfId="47" applyNumberFormat="1" applyFont="1" applyFill="1" applyBorder="1" applyAlignment="1">
      <alignment horizontal="center" vertical="center" wrapText="1"/>
    </xf>
    <xf numFmtId="182" fontId="0" fillId="0" borderId="0" xfId="47" applyNumberFormat="1" applyFont="1" applyFill="1" applyBorder="1" applyAlignment="1">
      <alignment horizontal="center"/>
    </xf>
    <xf numFmtId="181" fontId="4" fillId="0" borderId="0" xfId="47" applyNumberFormat="1" applyFont="1" applyFill="1" applyBorder="1" applyAlignment="1">
      <alignment/>
    </xf>
    <xf numFmtId="182" fontId="48" fillId="0" borderId="0" xfId="47" applyNumberFormat="1" applyFont="1" applyFill="1" applyAlignment="1">
      <alignment horizontal="center"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Alignment="1">
      <alignment/>
    </xf>
    <xf numFmtId="182" fontId="0" fillId="0" borderId="0" xfId="47" applyNumberFormat="1" applyFont="1" applyFill="1" applyBorder="1" applyAlignment="1">
      <alignment vertical="top"/>
    </xf>
    <xf numFmtId="182" fontId="0" fillId="0" borderId="0" xfId="47" applyNumberFormat="1" applyFont="1" applyFill="1" applyAlignment="1">
      <alignment horizontal="left"/>
    </xf>
    <xf numFmtId="182" fontId="0" fillId="0" borderId="0" xfId="47" applyNumberFormat="1" applyFont="1" applyFill="1" applyBorder="1" applyAlignment="1">
      <alignment/>
    </xf>
    <xf numFmtId="182" fontId="0" fillId="0" borderId="0" xfId="47" applyNumberFormat="1" applyFont="1" applyFill="1" applyBorder="1" applyAlignment="1">
      <alignment horizontal="left" vertical="top" wrapText="1"/>
    </xf>
    <xf numFmtId="182" fontId="0" fillId="0" borderId="0" xfId="47" applyNumberFormat="1" applyFont="1" applyFill="1" applyBorder="1" applyAlignment="1">
      <alignment horizontal="center" vertical="center" wrapText="1"/>
    </xf>
    <xf numFmtId="182" fontId="0" fillId="0" borderId="0" xfId="47" applyNumberFormat="1" applyFont="1" applyFill="1" applyBorder="1" applyAlignment="1">
      <alignment horizontal="left"/>
    </xf>
    <xf numFmtId="182" fontId="0" fillId="0" borderId="0" xfId="47" applyNumberFormat="1" applyFont="1" applyBorder="1" applyAlignment="1">
      <alignment/>
    </xf>
    <xf numFmtId="182" fontId="55" fillId="0" borderId="0" xfId="47" applyNumberFormat="1" applyFont="1" applyFill="1" applyAlignment="1">
      <alignment/>
    </xf>
    <xf numFmtId="182" fontId="57" fillId="6" borderId="12" xfId="47" applyNumberFormat="1" applyFont="1" applyFill="1" applyBorder="1" applyAlignment="1">
      <alignment/>
    </xf>
    <xf numFmtId="182" fontId="44" fillId="0" borderId="0" xfId="47" applyNumberFormat="1" applyFont="1" applyAlignment="1">
      <alignment/>
    </xf>
    <xf numFmtId="182" fontId="4" fillId="0" borderId="0" xfId="47" applyNumberFormat="1" applyFont="1" applyFill="1" applyBorder="1" applyAlignment="1">
      <alignment/>
    </xf>
    <xf numFmtId="182" fontId="30" fillId="0" borderId="0" xfId="47" applyNumberFormat="1" applyFont="1" applyFill="1" applyBorder="1" applyAlignment="1">
      <alignment horizontal="center"/>
    </xf>
    <xf numFmtId="190" fontId="0" fillId="0" borderId="0" xfId="47" applyNumberFormat="1" applyFont="1" applyFill="1" applyAlignment="1">
      <alignment/>
    </xf>
    <xf numFmtId="182" fontId="48" fillId="0" borderId="0" xfId="47" applyNumberFormat="1" applyFont="1" applyFill="1" applyAlignment="1">
      <alignment horizontal="center"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Alignment="1">
      <alignment/>
    </xf>
    <xf numFmtId="182" fontId="0" fillId="0" borderId="0" xfId="47" applyNumberFormat="1" applyFont="1" applyFill="1" applyBorder="1" applyAlignment="1">
      <alignment vertical="top"/>
    </xf>
    <xf numFmtId="182" fontId="0" fillId="0" borderId="0" xfId="47" applyNumberFormat="1" applyFont="1" applyFill="1" applyAlignment="1">
      <alignment horizontal="left"/>
    </xf>
    <xf numFmtId="182" fontId="48" fillId="0" borderId="13" xfId="47" applyNumberFormat="1" applyFont="1" applyFill="1" applyBorder="1" applyAlignment="1">
      <alignment horizontal="center"/>
    </xf>
    <xf numFmtId="182" fontId="48" fillId="0" borderId="14" xfId="47" applyNumberFormat="1" applyFont="1" applyFill="1" applyBorder="1" applyAlignment="1">
      <alignment horizontal="center"/>
    </xf>
    <xf numFmtId="182" fontId="51" fillId="0" borderId="0" xfId="47" applyNumberFormat="1" applyFont="1" applyFill="1" applyAlignment="1">
      <alignment/>
    </xf>
    <xf numFmtId="182" fontId="0" fillId="0" borderId="0" xfId="47" applyNumberFormat="1" applyFont="1" applyFill="1" applyBorder="1" applyAlignment="1">
      <alignment/>
    </xf>
    <xf numFmtId="182" fontId="0" fillId="0" borderId="0" xfId="47" applyNumberFormat="1" applyFont="1" applyFill="1" applyBorder="1" applyAlignment="1">
      <alignment horizontal="left" vertical="top" wrapText="1"/>
    </xf>
    <xf numFmtId="182" fontId="0" fillId="0" borderId="0" xfId="47" applyNumberFormat="1" applyFont="1" applyFill="1" applyBorder="1" applyAlignment="1">
      <alignment horizontal="center" vertical="center" wrapText="1"/>
    </xf>
    <xf numFmtId="182" fontId="0" fillId="0" borderId="0" xfId="47" applyNumberFormat="1" applyFont="1" applyFill="1" applyBorder="1" applyAlignment="1">
      <alignment horizontal="left"/>
    </xf>
    <xf numFmtId="182" fontId="0" fillId="0" borderId="0" xfId="47" applyNumberFormat="1" applyFont="1" applyFill="1" applyBorder="1" applyAlignment="1">
      <alignment horizontal="center"/>
    </xf>
    <xf numFmtId="182" fontId="0" fillId="0" borderId="0" xfId="47" applyNumberFormat="1" applyFont="1" applyFill="1" applyAlignment="1">
      <alignment/>
    </xf>
    <xf numFmtId="182" fontId="49" fillId="0" borderId="0" xfId="47" applyNumberFormat="1" applyFont="1" applyFill="1" applyAlignment="1">
      <alignment/>
    </xf>
    <xf numFmtId="182" fontId="58" fillId="0" borderId="15" xfId="47" applyNumberFormat="1" applyFont="1" applyFill="1" applyBorder="1" applyAlignment="1">
      <alignment horizontal="center"/>
    </xf>
    <xf numFmtId="182" fontId="58" fillId="0" borderId="16" xfId="47" applyNumberFormat="1" applyFont="1" applyFill="1" applyBorder="1" applyAlignment="1">
      <alignment horizontal="center"/>
    </xf>
    <xf numFmtId="182" fontId="58" fillId="0" borderId="16" xfId="47" applyNumberFormat="1" applyFont="1" applyBorder="1" applyAlignment="1">
      <alignment horizontal="center"/>
    </xf>
    <xf numFmtId="182" fontId="58" fillId="0" borderId="15" xfId="47" applyNumberFormat="1" applyFont="1" applyBorder="1" applyAlignment="1">
      <alignment horizontal="center"/>
    </xf>
    <xf numFmtId="182" fontId="50" fillId="0" borderId="17" xfId="47" applyNumberFormat="1" applyFont="1" applyBorder="1" applyAlignment="1">
      <alignment horizontal="center" vertical="center" wrapText="1"/>
    </xf>
    <xf numFmtId="182" fontId="50" fillId="0" borderId="12" xfId="47" applyNumberFormat="1" applyFont="1" applyBorder="1" applyAlignment="1">
      <alignment horizontal="center" vertical="center" wrapText="1"/>
    </xf>
    <xf numFmtId="182" fontId="50" fillId="0" borderId="18" xfId="47" applyNumberFormat="1" applyFont="1" applyBorder="1" applyAlignment="1">
      <alignment horizontal="center" vertical="center" wrapText="1"/>
    </xf>
    <xf numFmtId="182" fontId="58" fillId="0" borderId="19" xfId="47" applyNumberFormat="1" applyFont="1" applyFill="1" applyBorder="1" applyAlignment="1">
      <alignment horizontal="center" vertical="center"/>
    </xf>
    <xf numFmtId="182" fontId="58" fillId="0" borderId="20" xfId="47" applyNumberFormat="1" applyFont="1" applyFill="1" applyBorder="1" applyAlignment="1">
      <alignment horizontal="center" vertical="center"/>
    </xf>
    <xf numFmtId="182" fontId="58" fillId="0" borderId="21" xfId="47" applyNumberFormat="1" applyFont="1" applyFill="1" applyBorder="1" applyAlignment="1">
      <alignment horizontal="center" vertical="center"/>
    </xf>
    <xf numFmtId="182" fontId="53" fillId="0" borderId="0" xfId="47" applyNumberFormat="1" applyFont="1" applyFill="1" applyAlignment="1">
      <alignment horizontal="center"/>
    </xf>
    <xf numFmtId="182" fontId="3" fillId="0" borderId="12" xfId="47" applyNumberFormat="1" applyFont="1" applyFill="1" applyBorder="1" applyAlignment="1">
      <alignment horizontal="center"/>
    </xf>
    <xf numFmtId="182" fontId="3" fillId="0" borderId="12" xfId="47" applyNumberFormat="1" applyFont="1" applyBorder="1" applyAlignment="1">
      <alignment horizontal="center"/>
    </xf>
    <xf numFmtId="182" fontId="3" fillId="0" borderId="18" xfId="47" applyNumberFormat="1" applyFont="1" applyBorder="1" applyAlignment="1">
      <alignment horizontal="center"/>
    </xf>
    <xf numFmtId="182" fontId="0" fillId="0" borderId="0" xfId="47" applyNumberFormat="1" applyFont="1" applyBorder="1" applyAlignment="1">
      <alignment/>
    </xf>
    <xf numFmtId="182" fontId="2" fillId="0" borderId="17" xfId="47" applyNumberFormat="1" applyFont="1" applyFill="1" applyBorder="1" applyAlignment="1">
      <alignment/>
    </xf>
    <xf numFmtId="182" fontId="2" fillId="0" borderId="12" xfId="47" applyNumberFormat="1" applyFont="1" applyFill="1" applyBorder="1" applyAlignment="1">
      <alignment/>
    </xf>
    <xf numFmtId="182" fontId="2" fillId="0" borderId="18" xfId="47" applyNumberFormat="1" applyFont="1" applyFill="1" applyBorder="1" applyAlignment="1">
      <alignment/>
    </xf>
    <xf numFmtId="182" fontId="50" fillId="0" borderId="17" xfId="47" applyNumberFormat="1" applyFont="1" applyBorder="1" applyAlignment="1">
      <alignment horizontal="center" vertical="top" wrapText="1"/>
    </xf>
    <xf numFmtId="182" fontId="50" fillId="0" borderId="12" xfId="47" applyNumberFormat="1" applyFont="1" applyBorder="1" applyAlignment="1">
      <alignment horizontal="center" vertical="top" wrapText="1"/>
    </xf>
    <xf numFmtId="182" fontId="50" fillId="0" borderId="18" xfId="47" applyNumberFormat="1" applyFont="1" applyBorder="1" applyAlignment="1">
      <alignment horizontal="center" vertical="top" wrapText="1"/>
    </xf>
    <xf numFmtId="182" fontId="2" fillId="0" borderId="0" xfId="47" applyNumberFormat="1" applyFont="1" applyFill="1" applyBorder="1" applyAlignment="1">
      <alignment/>
    </xf>
    <xf numFmtId="182" fontId="50" fillId="0" borderId="0" xfId="47" applyNumberFormat="1" applyFont="1" applyBorder="1" applyAlignment="1">
      <alignment horizontal="center" vertical="top" wrapText="1"/>
    </xf>
    <xf numFmtId="182" fontId="58" fillId="0" borderId="19" xfId="47" applyNumberFormat="1" applyFont="1" applyFill="1" applyBorder="1" applyAlignment="1">
      <alignment/>
    </xf>
    <xf numFmtId="182" fontId="58" fillId="0" borderId="20" xfId="47" applyNumberFormat="1" applyFont="1" applyFill="1" applyBorder="1" applyAlignment="1">
      <alignment/>
    </xf>
    <xf numFmtId="182" fontId="58" fillId="0" borderId="21" xfId="47" applyNumberFormat="1" applyFont="1" applyFill="1" applyBorder="1" applyAlignment="1">
      <alignment/>
    </xf>
    <xf numFmtId="182" fontId="44" fillId="0" borderId="0" xfId="47" applyNumberFormat="1" applyFont="1" applyFill="1" applyAlignment="1">
      <alignment/>
    </xf>
    <xf numFmtId="182" fontId="56" fillId="0" borderId="0" xfId="47" applyNumberFormat="1" applyFont="1" applyAlignment="1">
      <alignment/>
    </xf>
    <xf numFmtId="4" fontId="57" fillId="6" borderId="12" xfId="0" applyNumberFormat="1" applyFont="1" applyFill="1" applyBorder="1" applyAlignment="1">
      <alignment/>
    </xf>
    <xf numFmtId="182" fontId="48" fillId="0" borderId="0" xfId="47" applyNumberFormat="1" applyFont="1" applyFill="1" applyAlignment="1">
      <alignment horizontal="left"/>
    </xf>
    <xf numFmtId="182" fontId="48" fillId="0" borderId="0" xfId="47" applyNumberFormat="1" applyFont="1" applyFill="1" applyAlignment="1">
      <alignment horizontal="center"/>
    </xf>
    <xf numFmtId="182" fontId="0" fillId="0" borderId="0" xfId="47" applyNumberFormat="1" applyFont="1" applyFill="1" applyBorder="1" applyAlignment="1">
      <alignment horizontal="left"/>
    </xf>
    <xf numFmtId="182" fontId="48" fillId="0" borderId="11" xfId="47" applyNumberFormat="1" applyFont="1" applyFill="1" applyBorder="1" applyAlignment="1">
      <alignment horizontal="left" wrapText="1"/>
    </xf>
    <xf numFmtId="182" fontId="53" fillId="0" borderId="0" xfId="47" applyNumberFormat="1" applyFont="1" applyFill="1" applyAlignment="1">
      <alignment horizontal="left"/>
    </xf>
    <xf numFmtId="182" fontId="48" fillId="0" borderId="0" xfId="47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182" fontId="50" fillId="0" borderId="0" xfId="47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&#243;nica%20Delgado\Documents\Cath\Informes%20Trimestrales%202012%2022102012\Informes%20Trimestrales%202011%20WEB\CNR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T"/>
      <sheetName val="2T"/>
      <sheetName val="3T"/>
      <sheetName val="4T"/>
      <sheetName val="Semestral"/>
      <sheetName val="3T acumulado"/>
      <sheetName val="Anual"/>
    </sheetNames>
    <sheetDataSet>
      <sheetData sheetId="1">
        <row r="14">
          <cell r="F14">
            <v>20</v>
          </cell>
        </row>
        <row r="15">
          <cell r="F15">
            <v>21</v>
          </cell>
        </row>
        <row r="16">
          <cell r="F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55">
      <selection activeCell="A1" sqref="A1:F1"/>
    </sheetView>
  </sheetViews>
  <sheetFormatPr defaultColWidth="11.57421875" defaultRowHeight="15" customHeight="1"/>
  <cols>
    <col min="1" max="1" width="64.00390625" style="110" customWidth="1"/>
    <col min="2" max="2" width="18.00390625" style="110" customWidth="1"/>
    <col min="3" max="4" width="15.421875" style="110" bestFit="1" customWidth="1"/>
    <col min="5" max="5" width="15.28125" style="110" bestFit="1" customWidth="1"/>
    <col min="6" max="11" width="10.8515625" style="110" hidden="1" customWidth="1"/>
    <col min="12" max="12" width="13.8515625" style="110" customWidth="1"/>
    <col min="13" max="13" width="4.421875" style="110" bestFit="1" customWidth="1"/>
    <col min="14" max="14" width="13.57421875" style="15" bestFit="1" customWidth="1"/>
    <col min="15" max="15" width="4.421875" style="15" bestFit="1" customWidth="1"/>
    <col min="16" max="16384" width="11.57421875" style="15" customWidth="1"/>
  </cols>
  <sheetData>
    <row r="1" spans="1:12" ht="15" customHeight="1">
      <c r="A1" s="154" t="s">
        <v>39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9"/>
    </row>
    <row r="2" spans="1:12" ht="15" customHeight="1">
      <c r="A2" s="16" t="s">
        <v>0</v>
      </c>
      <c r="B2" s="17" t="s">
        <v>11</v>
      </c>
      <c r="C2" s="18"/>
      <c r="D2" s="18"/>
      <c r="E2" s="18"/>
      <c r="F2" s="111"/>
      <c r="G2" s="16"/>
      <c r="H2" s="17"/>
      <c r="I2" s="18"/>
      <c r="J2" s="18"/>
      <c r="K2" s="18"/>
      <c r="L2" s="18"/>
    </row>
    <row r="3" spans="1:13" ht="15.75">
      <c r="A3" s="16" t="s">
        <v>1</v>
      </c>
      <c r="B3" s="17" t="s">
        <v>10</v>
      </c>
      <c r="C3" s="19"/>
      <c r="D3" s="20"/>
      <c r="E3" s="20"/>
      <c r="F3" s="111"/>
      <c r="G3" s="16"/>
      <c r="H3" s="17"/>
      <c r="I3" s="19"/>
      <c r="J3" s="20"/>
      <c r="K3" s="20"/>
      <c r="L3" s="19"/>
      <c r="M3" s="112"/>
    </row>
    <row r="4" spans="1:12" ht="15" customHeight="1">
      <c r="A4" s="16" t="s">
        <v>4</v>
      </c>
      <c r="B4" s="18" t="s">
        <v>14</v>
      </c>
      <c r="C4" s="19"/>
      <c r="D4" s="20"/>
      <c r="E4" s="20"/>
      <c r="F4" s="111"/>
      <c r="G4" s="16"/>
      <c r="H4" s="18"/>
      <c r="I4" s="19"/>
      <c r="J4" s="20"/>
      <c r="K4" s="20"/>
      <c r="L4" s="19"/>
    </row>
    <row r="5" spans="1:12" ht="15" customHeight="1">
      <c r="A5" s="16" t="s">
        <v>40</v>
      </c>
      <c r="B5" s="22" t="s">
        <v>65</v>
      </c>
      <c r="C5" s="18"/>
      <c r="D5" s="18"/>
      <c r="E5" s="18"/>
      <c r="F5" s="111"/>
      <c r="G5" s="16"/>
      <c r="H5" s="22"/>
      <c r="I5" s="18"/>
      <c r="J5" s="18"/>
      <c r="K5" s="18"/>
      <c r="L5" s="18"/>
    </row>
    <row r="6" spans="1:12" ht="15" customHeight="1">
      <c r="A6" s="16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" customHeight="1">
      <c r="A7" s="16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" customHeight="1">
      <c r="A8" s="154" t="s">
        <v>41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2" ht="15.75">
      <c r="A9" s="154" t="s">
        <v>42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ht="15" customHeight="1" thickBot="1"/>
    <row r="11" spans="1:13" s="116" customFormat="1" ht="15" customHeight="1" thickBot="1">
      <c r="A11" s="25" t="s">
        <v>103</v>
      </c>
      <c r="B11" s="26" t="s">
        <v>2</v>
      </c>
      <c r="C11" s="26" t="s">
        <v>24</v>
      </c>
      <c r="D11" s="26" t="s">
        <v>25</v>
      </c>
      <c r="E11" s="26" t="s">
        <v>26</v>
      </c>
      <c r="F11" s="26" t="s">
        <v>27</v>
      </c>
      <c r="G11" s="114" t="s">
        <v>28</v>
      </c>
      <c r="H11" s="115" t="s">
        <v>29</v>
      </c>
      <c r="I11" s="114" t="s">
        <v>16</v>
      </c>
      <c r="J11" s="115" t="s">
        <v>17</v>
      </c>
      <c r="K11" s="114" t="s">
        <v>18</v>
      </c>
      <c r="L11" s="26" t="s">
        <v>36</v>
      </c>
      <c r="M11" s="63"/>
    </row>
    <row r="12" spans="1:12" ht="1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ht="15.75">
      <c r="A13" s="118" t="s">
        <v>12</v>
      </c>
      <c r="B13" s="119" t="s">
        <v>23</v>
      </c>
      <c r="C13" s="119">
        <v>585</v>
      </c>
      <c r="D13" s="119">
        <v>569</v>
      </c>
      <c r="E13" s="119">
        <v>630</v>
      </c>
      <c r="F13" s="119"/>
      <c r="G13" s="119"/>
      <c r="H13" s="119"/>
      <c r="I13" s="119"/>
      <c r="J13" s="119"/>
      <c r="K13" s="119"/>
      <c r="L13" s="119">
        <f>SUM(C13:K13)</f>
        <v>1784</v>
      </c>
    </row>
    <row r="14" spans="1:12" ht="15.75">
      <c r="A14" s="118" t="s">
        <v>13</v>
      </c>
      <c r="B14" s="119" t="s">
        <v>23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>
        <f>SUM(C14:K14)</f>
        <v>0</v>
      </c>
    </row>
    <row r="15" spans="1:12" ht="30">
      <c r="A15" s="31" t="s">
        <v>19</v>
      </c>
      <c r="B15" s="119" t="s">
        <v>23</v>
      </c>
      <c r="C15" s="119">
        <v>938</v>
      </c>
      <c r="D15" s="119">
        <v>5</v>
      </c>
      <c r="E15" s="119">
        <v>8</v>
      </c>
      <c r="F15" s="119"/>
      <c r="G15" s="119"/>
      <c r="H15" s="119"/>
      <c r="I15" s="119"/>
      <c r="J15" s="119"/>
      <c r="K15" s="119"/>
      <c r="L15" s="119">
        <f>SUM(C15:K15)</f>
        <v>951</v>
      </c>
    </row>
    <row r="16" spans="1:12" ht="30">
      <c r="A16" s="31" t="s">
        <v>20</v>
      </c>
      <c r="B16" s="119" t="s">
        <v>23</v>
      </c>
      <c r="C16" s="119">
        <v>44</v>
      </c>
      <c r="D16" s="119">
        <v>3</v>
      </c>
      <c r="E16" s="119">
        <v>2</v>
      </c>
      <c r="F16" s="119"/>
      <c r="G16" s="119"/>
      <c r="H16" s="119"/>
      <c r="I16" s="119"/>
      <c r="J16" s="119"/>
      <c r="K16" s="119"/>
      <c r="L16" s="119">
        <f>SUM(C16:K16)</f>
        <v>49</v>
      </c>
    </row>
    <row r="17" spans="1:12" ht="15" customHeight="1">
      <c r="A17" s="120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21"/>
    </row>
    <row r="18" spans="1:12" ht="18.75" customHeight="1" thickBot="1">
      <c r="A18" s="156" t="s">
        <v>5</v>
      </c>
      <c r="B18" s="156"/>
      <c r="C18" s="59">
        <f>C13+C14+C15+C16</f>
        <v>1567</v>
      </c>
      <c r="D18" s="59">
        <f>D13+D14+D15+D16</f>
        <v>577</v>
      </c>
      <c r="E18" s="59">
        <f>E13+E14+E15+E16</f>
        <v>640</v>
      </c>
      <c r="F18" s="77" t="e">
        <f>F13+F14+F15+F16+#REF!</f>
        <v>#REF!</v>
      </c>
      <c r="G18" s="156" t="e">
        <f>G13+G14+G15+G16+#REF!</f>
        <v>#REF!</v>
      </c>
      <c r="H18" s="156" t="e">
        <f>H13+H14+H15+H16+#REF!</f>
        <v>#REF!</v>
      </c>
      <c r="I18" s="59" t="e">
        <f>I13+I14+I15+I16+#REF!</f>
        <v>#REF!</v>
      </c>
      <c r="J18" s="59" t="e">
        <f>J13+J14+J15+J16+#REF!</f>
        <v>#REF!</v>
      </c>
      <c r="K18" s="59" t="e">
        <f>K13+K14+K15+K16+#REF!</f>
        <v>#REF!</v>
      </c>
      <c r="L18" s="59">
        <f>+L13+L14+L15+L16</f>
        <v>2784</v>
      </c>
    </row>
    <row r="19" spans="1:13" s="123" customFormat="1" ht="16.5" thickTop="1">
      <c r="A19" s="155" t="s">
        <v>55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22"/>
    </row>
    <row r="20" ht="15" customHeight="1">
      <c r="A20" s="110" t="s">
        <v>43</v>
      </c>
    </row>
    <row r="23" spans="1:11" ht="15" customHeight="1">
      <c r="A23" s="158" t="s">
        <v>44</v>
      </c>
      <c r="B23" s="158"/>
      <c r="C23" s="158"/>
      <c r="D23" s="158"/>
      <c r="E23" s="158"/>
      <c r="F23" s="36"/>
      <c r="G23" s="36"/>
      <c r="H23" s="36"/>
      <c r="I23" s="36"/>
      <c r="J23" s="36"/>
      <c r="K23" s="36"/>
    </row>
    <row r="24" spans="1:11" ht="15" customHeight="1">
      <c r="A24" s="154" t="s">
        <v>45</v>
      </c>
      <c r="B24" s="154"/>
      <c r="C24" s="154"/>
      <c r="D24" s="154"/>
      <c r="E24" s="154"/>
      <c r="F24" s="36"/>
      <c r="G24" s="36"/>
      <c r="H24" s="36"/>
      <c r="I24" s="36"/>
      <c r="J24" s="36"/>
      <c r="K24" s="36"/>
    </row>
    <row r="25" spans="1:11" ht="15" customHeight="1">
      <c r="A25" s="154" t="s">
        <v>46</v>
      </c>
      <c r="B25" s="154"/>
      <c r="C25" s="154"/>
      <c r="D25" s="154"/>
      <c r="E25" s="154"/>
      <c r="F25" s="36"/>
      <c r="G25" s="36"/>
      <c r="H25" s="36"/>
      <c r="I25" s="36"/>
      <c r="J25" s="36"/>
      <c r="K25" s="36"/>
    </row>
    <row r="26" spans="1:11" ht="15" customHeight="1" thickBot="1">
      <c r="A26" s="38"/>
      <c r="B26" s="39"/>
      <c r="C26" s="39"/>
      <c r="D26" s="39"/>
      <c r="E26" s="39"/>
      <c r="F26" s="39"/>
      <c r="G26" s="39"/>
      <c r="H26" s="40"/>
      <c r="I26" s="40"/>
      <c r="J26" s="40"/>
      <c r="K26" s="40"/>
    </row>
    <row r="27" spans="1:11" ht="15" customHeight="1" thickBot="1">
      <c r="A27" s="25" t="s">
        <v>103</v>
      </c>
      <c r="B27" s="25" t="s">
        <v>24</v>
      </c>
      <c r="C27" s="25" t="s">
        <v>25</v>
      </c>
      <c r="D27" s="25" t="s">
        <v>26</v>
      </c>
      <c r="E27" s="25" t="s">
        <v>36</v>
      </c>
      <c r="F27" s="124" t="s">
        <v>32</v>
      </c>
      <c r="G27" s="125" t="s">
        <v>29</v>
      </c>
      <c r="H27" s="126" t="s">
        <v>16</v>
      </c>
      <c r="I27" s="127" t="s">
        <v>17</v>
      </c>
      <c r="J27" s="126" t="s">
        <v>18</v>
      </c>
      <c r="K27" s="127" t="s">
        <v>30</v>
      </c>
    </row>
    <row r="28" spans="1:11" ht="15" customHeight="1">
      <c r="A28" s="8"/>
      <c r="B28" s="8"/>
      <c r="C28" s="8"/>
      <c r="D28" s="8"/>
      <c r="E28" s="8"/>
      <c r="F28" s="38"/>
      <c r="G28" s="38"/>
      <c r="H28" s="40"/>
      <c r="I28" s="40"/>
      <c r="J28" s="40"/>
      <c r="K28" s="40"/>
    </row>
    <row r="29" spans="1:11" ht="15" customHeight="1">
      <c r="A29" s="43" t="s">
        <v>12</v>
      </c>
      <c r="B29" s="88">
        <v>27688850</v>
      </c>
      <c r="C29" s="88">
        <v>54828490</v>
      </c>
      <c r="D29" s="88">
        <v>84802190</v>
      </c>
      <c r="E29" s="88">
        <f aca="true" t="shared" si="0" ref="E29:E34">SUM(B29:D29)</f>
        <v>167319530</v>
      </c>
      <c r="F29" s="128"/>
      <c r="G29" s="129"/>
      <c r="H29" s="129"/>
      <c r="I29" s="129"/>
      <c r="J29" s="129"/>
      <c r="K29" s="130"/>
    </row>
    <row r="30" spans="1:11" ht="15" customHeight="1">
      <c r="A30" s="43" t="s">
        <v>13</v>
      </c>
      <c r="B30" s="88">
        <v>0</v>
      </c>
      <c r="C30" s="88">
        <v>0</v>
      </c>
      <c r="D30" s="88">
        <v>0</v>
      </c>
      <c r="E30" s="88">
        <f t="shared" si="0"/>
        <v>0</v>
      </c>
      <c r="F30" s="128"/>
      <c r="G30" s="129"/>
      <c r="H30" s="129"/>
      <c r="I30" s="129"/>
      <c r="J30" s="129"/>
      <c r="K30" s="130"/>
    </row>
    <row r="31" spans="1:11" ht="30">
      <c r="A31" s="43" t="s">
        <v>21</v>
      </c>
      <c r="B31" s="88">
        <v>205566216</v>
      </c>
      <c r="C31" s="88">
        <v>205529758</v>
      </c>
      <c r="D31" s="88">
        <v>202381368</v>
      </c>
      <c r="E31" s="88">
        <f t="shared" si="0"/>
        <v>613477342</v>
      </c>
      <c r="F31" s="128"/>
      <c r="G31" s="129"/>
      <c r="H31" s="129"/>
      <c r="I31" s="129"/>
      <c r="J31" s="129"/>
      <c r="K31" s="130"/>
    </row>
    <row r="32" spans="1:11" ht="30">
      <c r="A32" s="43" t="s">
        <v>51</v>
      </c>
      <c r="B32" s="88">
        <v>12416949</v>
      </c>
      <c r="C32" s="88">
        <v>13396850</v>
      </c>
      <c r="D32" s="88">
        <v>14120850</v>
      </c>
      <c r="E32" s="88">
        <f t="shared" si="0"/>
        <v>39934649</v>
      </c>
      <c r="F32" s="128"/>
      <c r="G32" s="129"/>
      <c r="H32" s="129"/>
      <c r="I32" s="129"/>
      <c r="J32" s="129"/>
      <c r="K32" s="130"/>
    </row>
    <row r="33" spans="1:11" ht="15.75">
      <c r="A33" s="43"/>
      <c r="B33" s="88"/>
      <c r="C33" s="88"/>
      <c r="D33" s="88"/>
      <c r="E33" s="88"/>
      <c r="F33" s="128"/>
      <c r="G33" s="129"/>
      <c r="H33" s="129"/>
      <c r="I33" s="129"/>
      <c r="J33" s="129"/>
      <c r="K33" s="130"/>
    </row>
    <row r="34" spans="1:11" ht="15" customHeight="1">
      <c r="A34" s="43" t="s">
        <v>22</v>
      </c>
      <c r="B34" s="88"/>
      <c r="C34" s="88">
        <v>0</v>
      </c>
      <c r="D34" s="88">
        <v>0</v>
      </c>
      <c r="E34" s="88">
        <f t="shared" si="0"/>
        <v>0</v>
      </c>
      <c r="F34" s="128">
        <v>0</v>
      </c>
      <c r="G34" s="129">
        <v>0</v>
      </c>
      <c r="H34" s="129">
        <v>0</v>
      </c>
      <c r="I34" s="129">
        <v>0</v>
      </c>
      <c r="J34" s="129">
        <v>0</v>
      </c>
      <c r="K34" s="130">
        <v>0</v>
      </c>
    </row>
    <row r="35" spans="1:11" ht="15" customHeight="1" thickBot="1">
      <c r="A35" s="45" t="s">
        <v>5</v>
      </c>
      <c r="B35" s="6">
        <f aca="true" t="shared" si="1" ref="B35:K35">SUM(B29:B34)</f>
        <v>245672015</v>
      </c>
      <c r="C35" s="6">
        <f t="shared" si="1"/>
        <v>273755098</v>
      </c>
      <c r="D35" s="6">
        <f t="shared" si="1"/>
        <v>301304408</v>
      </c>
      <c r="E35" s="6">
        <f t="shared" si="1"/>
        <v>820731521</v>
      </c>
      <c r="F35" s="131">
        <f t="shared" si="1"/>
        <v>0</v>
      </c>
      <c r="G35" s="132">
        <f t="shared" si="1"/>
        <v>0</v>
      </c>
      <c r="H35" s="132">
        <f t="shared" si="1"/>
        <v>0</v>
      </c>
      <c r="I35" s="132">
        <f t="shared" si="1"/>
        <v>0</v>
      </c>
      <c r="J35" s="132">
        <f t="shared" si="1"/>
        <v>0</v>
      </c>
      <c r="K35" s="133">
        <f t="shared" si="1"/>
        <v>0</v>
      </c>
    </row>
    <row r="36" spans="1:11" ht="15" customHeight="1" thickTop="1">
      <c r="A36" s="63" t="s">
        <v>52</v>
      </c>
      <c r="B36" s="46"/>
      <c r="C36" s="46"/>
      <c r="D36" s="47"/>
      <c r="E36" s="47"/>
      <c r="F36" s="47"/>
      <c r="G36" s="47"/>
      <c r="H36" s="35"/>
      <c r="I36" s="35"/>
      <c r="J36" s="35"/>
      <c r="K36" s="35"/>
    </row>
    <row r="39" spans="1:11" ht="15" customHeight="1">
      <c r="A39" s="154" t="s">
        <v>47</v>
      </c>
      <c r="B39" s="154"/>
      <c r="C39" s="154"/>
      <c r="D39" s="154"/>
      <c r="E39" s="154"/>
      <c r="F39" s="48"/>
      <c r="G39" s="48"/>
      <c r="H39" s="48"/>
      <c r="I39" s="48"/>
      <c r="J39" s="48"/>
      <c r="K39" s="48"/>
    </row>
    <row r="40" spans="1:11" ht="15" customHeight="1">
      <c r="A40" s="154" t="s">
        <v>50</v>
      </c>
      <c r="B40" s="154"/>
      <c r="C40" s="154"/>
      <c r="D40" s="154"/>
      <c r="E40" s="154"/>
      <c r="F40" s="134"/>
      <c r="G40" s="134"/>
      <c r="H40" s="134"/>
      <c r="I40" s="134"/>
      <c r="J40" s="134"/>
      <c r="K40" s="134"/>
    </row>
    <row r="41" spans="1:11" ht="15" customHeight="1">
      <c r="A41" s="154" t="s">
        <v>46</v>
      </c>
      <c r="B41" s="154"/>
      <c r="C41" s="154"/>
      <c r="D41" s="154"/>
      <c r="E41" s="154"/>
      <c r="F41" s="48"/>
      <c r="G41" s="48"/>
      <c r="H41" s="49"/>
      <c r="I41" s="157"/>
      <c r="J41" s="157"/>
      <c r="K41" s="157"/>
    </row>
    <row r="42" spans="1:11" ht="15" customHeight="1">
      <c r="A42" s="38"/>
      <c r="B42" s="38"/>
      <c r="C42" s="38"/>
      <c r="D42" s="38"/>
      <c r="E42" s="38"/>
      <c r="F42" s="38"/>
      <c r="G42" s="38"/>
      <c r="H42" s="40"/>
      <c r="I42" s="40"/>
      <c r="J42" s="40"/>
      <c r="K42" s="40"/>
    </row>
    <row r="43" spans="1:11" ht="15" customHeight="1" thickBot="1">
      <c r="A43" s="25" t="s">
        <v>3</v>
      </c>
      <c r="B43" s="64" t="s">
        <v>24</v>
      </c>
      <c r="C43" s="64" t="s">
        <v>25</v>
      </c>
      <c r="D43" s="64" t="s">
        <v>26</v>
      </c>
      <c r="E43" s="64" t="s">
        <v>36</v>
      </c>
      <c r="F43" s="135"/>
      <c r="G43" s="135"/>
      <c r="H43" s="136"/>
      <c r="I43" s="136"/>
      <c r="J43" s="136"/>
      <c r="K43" s="137"/>
    </row>
    <row r="44" spans="1:11" ht="15" customHeight="1">
      <c r="A44" s="117"/>
      <c r="B44" s="117"/>
      <c r="C44" s="117"/>
      <c r="D44" s="117"/>
      <c r="E44" s="138"/>
      <c r="F44" s="38"/>
      <c r="G44" s="38"/>
      <c r="H44" s="40"/>
      <c r="I44" s="40"/>
      <c r="J44" s="40"/>
      <c r="K44" s="40"/>
    </row>
    <row r="45" spans="1:11" ht="15" customHeight="1">
      <c r="A45" s="7" t="s">
        <v>34</v>
      </c>
      <c r="B45" s="7">
        <v>233255066</v>
      </c>
      <c r="C45" s="7">
        <v>260358248</v>
      </c>
      <c r="D45" s="7">
        <v>287183558</v>
      </c>
      <c r="E45" s="11">
        <f>SUM(B45:D45)</f>
        <v>780796872</v>
      </c>
      <c r="F45" s="139"/>
      <c r="G45" s="140"/>
      <c r="H45" s="140"/>
      <c r="I45" s="140"/>
      <c r="J45" s="140"/>
      <c r="K45" s="141"/>
    </row>
    <row r="46" spans="1:11" ht="15" customHeight="1">
      <c r="A46" s="7" t="s">
        <v>33</v>
      </c>
      <c r="B46" s="7">
        <v>12416949</v>
      </c>
      <c r="C46" s="7">
        <v>13396850</v>
      </c>
      <c r="D46" s="7">
        <v>14120850</v>
      </c>
      <c r="E46" s="11">
        <f>SUM(B46:D46)</f>
        <v>39934649</v>
      </c>
      <c r="F46" s="139"/>
      <c r="G46" s="140"/>
      <c r="H46" s="142"/>
      <c r="I46" s="143"/>
      <c r="J46" s="143"/>
      <c r="K46" s="144"/>
    </row>
    <row r="47" spans="1:11" ht="15" customHeight="1">
      <c r="A47" s="7"/>
      <c r="B47" s="7"/>
      <c r="C47" s="7"/>
      <c r="D47" s="7"/>
      <c r="E47" s="11"/>
      <c r="F47" s="145"/>
      <c r="G47" s="145"/>
      <c r="H47" s="146"/>
      <c r="I47" s="146"/>
      <c r="J47" s="146"/>
      <c r="K47" s="146"/>
    </row>
    <row r="48" spans="1:11" ht="15" customHeight="1">
      <c r="A48" s="8"/>
      <c r="B48" s="8"/>
      <c r="C48" s="8"/>
      <c r="D48" s="8"/>
      <c r="E48" s="9"/>
      <c r="F48" s="38"/>
      <c r="G48" s="38"/>
      <c r="H48" s="40"/>
      <c r="I48" s="40"/>
      <c r="J48" s="40"/>
      <c r="K48" s="40"/>
    </row>
    <row r="49" spans="1:11" ht="15" customHeight="1" thickBot="1">
      <c r="A49" s="52" t="s">
        <v>5</v>
      </c>
      <c r="B49" s="10">
        <f>SUM(B45:B46)</f>
        <v>245672015</v>
      </c>
      <c r="C49" s="10">
        <f>SUM(C45:C46)</f>
        <v>273755098</v>
      </c>
      <c r="D49" s="10">
        <f>SUM(D45:D46)</f>
        <v>301304408</v>
      </c>
      <c r="E49" s="10">
        <f>SUM(E45:E46)</f>
        <v>820731521</v>
      </c>
      <c r="F49" s="147"/>
      <c r="G49" s="148"/>
      <c r="H49" s="148"/>
      <c r="I49" s="148"/>
      <c r="J49" s="148"/>
      <c r="K49" s="149"/>
    </row>
    <row r="50" spans="1:11" ht="15" customHeight="1" thickTop="1">
      <c r="A50" s="153" t="s">
        <v>53</v>
      </c>
      <c r="B50" s="153"/>
      <c r="C50" s="153"/>
      <c r="D50" s="153"/>
      <c r="E50" s="50"/>
      <c r="F50" s="103"/>
      <c r="G50" s="103"/>
      <c r="H50" s="35"/>
      <c r="I50" s="35"/>
      <c r="J50" s="24"/>
      <c r="K50" s="24"/>
    </row>
    <row r="51" spans="1:11" ht="15" customHeight="1">
      <c r="A51" s="15"/>
      <c r="B51" s="15"/>
      <c r="C51" s="15"/>
      <c r="D51" s="15"/>
      <c r="E51" s="15"/>
      <c r="F51" s="15"/>
      <c r="G51" s="15"/>
      <c r="H51" s="24"/>
      <c r="I51" s="24"/>
      <c r="J51" s="24"/>
      <c r="K51" s="24"/>
    </row>
    <row r="53" spans="1:5" ht="15" customHeight="1">
      <c r="A53" s="154" t="s">
        <v>48</v>
      </c>
      <c r="B53" s="154"/>
      <c r="C53" s="154"/>
      <c r="D53" s="154"/>
      <c r="E53" s="154"/>
    </row>
    <row r="54" spans="1:5" ht="15" customHeight="1">
      <c r="A54" s="154" t="s">
        <v>6</v>
      </c>
      <c r="B54" s="154"/>
      <c r="C54" s="154"/>
      <c r="D54" s="154"/>
      <c r="E54" s="154"/>
    </row>
    <row r="55" spans="1:5" ht="15" customHeight="1">
      <c r="A55" s="154" t="s">
        <v>46</v>
      </c>
      <c r="B55" s="154"/>
      <c r="C55" s="154"/>
      <c r="D55" s="154"/>
      <c r="E55" s="154"/>
    </row>
    <row r="56" spans="1:5" ht="15" customHeight="1">
      <c r="A56" s="15"/>
      <c r="B56" s="24"/>
      <c r="C56" s="24"/>
      <c r="D56" s="24"/>
      <c r="E56" s="24"/>
    </row>
    <row r="57" spans="1:5" ht="15" customHeight="1" thickBot="1">
      <c r="A57" s="25" t="s">
        <v>3</v>
      </c>
      <c r="B57" s="64" t="s">
        <v>24</v>
      </c>
      <c r="C57" s="64" t="s">
        <v>25</v>
      </c>
      <c r="D57" s="64" t="s">
        <v>26</v>
      </c>
      <c r="E57" s="64" t="s">
        <v>36</v>
      </c>
    </row>
    <row r="58" spans="1:5" ht="15" customHeight="1">
      <c r="A58" s="138" t="s">
        <v>54</v>
      </c>
      <c r="B58" s="98">
        <v>0</v>
      </c>
      <c r="C58" s="98">
        <f>B66</f>
        <v>-245672015</v>
      </c>
      <c r="D58" s="98">
        <f>C66</f>
        <v>278593274</v>
      </c>
      <c r="E58" s="98">
        <f>B58</f>
        <v>0</v>
      </c>
    </row>
    <row r="59" spans="1:15" ht="15" customHeight="1">
      <c r="A59" s="138" t="s">
        <v>7</v>
      </c>
      <c r="B59" s="98">
        <v>0</v>
      </c>
      <c r="C59" s="98">
        <v>798020387</v>
      </c>
      <c r="D59" s="98">
        <v>0</v>
      </c>
      <c r="E59" s="98">
        <f>SUM(B59:D59)</f>
        <v>798020387</v>
      </c>
      <c r="M59" s="152">
        <v>0</v>
      </c>
      <c r="N59" s="152">
        <v>798020387</v>
      </c>
      <c r="O59" s="152">
        <v>0</v>
      </c>
    </row>
    <row r="60" spans="1:13" ht="15" customHeight="1">
      <c r="A60" s="138" t="s">
        <v>95</v>
      </c>
      <c r="B60" s="98"/>
      <c r="C60" s="98"/>
      <c r="D60" s="98"/>
      <c r="E60" s="98"/>
      <c r="M60" s="150"/>
    </row>
    <row r="61" spans="1:13" ht="15" customHeight="1">
      <c r="A61" s="138" t="s">
        <v>96</v>
      </c>
      <c r="B61" s="98"/>
      <c r="C61" s="98"/>
      <c r="D61" s="98"/>
      <c r="E61" s="98"/>
      <c r="M61" s="150"/>
    </row>
    <row r="62" spans="1:5" ht="15" customHeight="1">
      <c r="A62" s="138" t="s">
        <v>8</v>
      </c>
      <c r="B62" s="98">
        <f>B58+B59</f>
        <v>0</v>
      </c>
      <c r="C62" s="117">
        <f>C58+C59</f>
        <v>552348372</v>
      </c>
      <c r="D62" s="117">
        <f>D58+D59</f>
        <v>278593274</v>
      </c>
      <c r="E62" s="117">
        <f>E58+E59</f>
        <v>798020387</v>
      </c>
    </row>
    <row r="63" spans="1:5" ht="15" customHeight="1">
      <c r="A63" s="138" t="s">
        <v>95</v>
      </c>
      <c r="B63" s="98"/>
      <c r="C63" s="98"/>
      <c r="D63" s="98"/>
      <c r="E63" s="98"/>
    </row>
    <row r="64" spans="1:5" ht="15" customHeight="1">
      <c r="A64" s="138" t="s">
        <v>96</v>
      </c>
      <c r="B64" s="98"/>
      <c r="C64" s="98"/>
      <c r="D64" s="98"/>
      <c r="E64" s="98"/>
    </row>
    <row r="65" spans="1:5" ht="15" customHeight="1">
      <c r="A65" s="138" t="s">
        <v>74</v>
      </c>
      <c r="B65" s="98">
        <f>B49</f>
        <v>245672015</v>
      </c>
      <c r="C65" s="117">
        <f>C49</f>
        <v>273755098</v>
      </c>
      <c r="D65" s="117">
        <f>D49</f>
        <v>301304408</v>
      </c>
      <c r="E65" s="98">
        <f>+SUM(B65:D65)</f>
        <v>820731521</v>
      </c>
    </row>
    <row r="66" spans="1:5" ht="15" customHeight="1">
      <c r="A66" s="138" t="s">
        <v>9</v>
      </c>
      <c r="B66" s="98">
        <f>B62-B65</f>
        <v>-245672015</v>
      </c>
      <c r="C66" s="117">
        <f>C62-C65</f>
        <v>278593274</v>
      </c>
      <c r="D66" s="117">
        <f>D62-D65</f>
        <v>-22711134</v>
      </c>
      <c r="E66" s="117">
        <f>E62-E65</f>
        <v>-22711134</v>
      </c>
    </row>
    <row r="67" spans="1:5" ht="15" customHeight="1" thickBot="1">
      <c r="A67" s="52"/>
      <c r="B67" s="10"/>
      <c r="C67" s="10"/>
      <c r="D67" s="10"/>
      <c r="E67" s="10"/>
    </row>
    <row r="68" spans="1:5" ht="15" customHeight="1" thickTop="1">
      <c r="A68" s="151" t="s">
        <v>105</v>
      </c>
      <c r="B68" s="91"/>
      <c r="C68" s="91"/>
      <c r="D68" s="91"/>
      <c r="E68" s="91"/>
    </row>
    <row r="69" spans="1:5" ht="15" customHeight="1">
      <c r="A69" s="153" t="s">
        <v>49</v>
      </c>
      <c r="B69" s="153"/>
      <c r="C69" s="153"/>
      <c r="D69" s="153"/>
      <c r="E69" s="24"/>
    </row>
    <row r="72" ht="15" customHeight="1">
      <c r="A72" s="94" t="s">
        <v>100</v>
      </c>
    </row>
    <row r="73" ht="15" customHeight="1">
      <c r="A73" s="94" t="s">
        <v>101</v>
      </c>
    </row>
    <row r="74" ht="15" customHeight="1">
      <c r="A74" s="94" t="s">
        <v>102</v>
      </c>
    </row>
  </sheetData>
  <sheetProtection/>
  <mergeCells count="19">
    <mergeCell ref="A40:E40"/>
    <mergeCell ref="A25:E25"/>
    <mergeCell ref="A1:F1"/>
    <mergeCell ref="G1:K1"/>
    <mergeCell ref="G18:H18"/>
    <mergeCell ref="A50:D50"/>
    <mergeCell ref="I41:K41"/>
    <mergeCell ref="A8:L8"/>
    <mergeCell ref="A23:E23"/>
    <mergeCell ref="A69:D69"/>
    <mergeCell ref="A9:L9"/>
    <mergeCell ref="A19:L19"/>
    <mergeCell ref="A18:B18"/>
    <mergeCell ref="A41:E41"/>
    <mergeCell ref="A53:E53"/>
    <mergeCell ref="A54:E54"/>
    <mergeCell ref="A24:E24"/>
    <mergeCell ref="A55:E55"/>
    <mergeCell ref="A39:E39"/>
  </mergeCells>
  <printOptions horizontalCentered="1" verticalCentered="1"/>
  <pageMargins left="0.7086614173228347" right="1.1811023622047245" top="0.31496062992125984" bottom="0.1968503937007874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34">
      <selection activeCell="E66" sqref="E66"/>
    </sheetView>
  </sheetViews>
  <sheetFormatPr defaultColWidth="11.421875" defaultRowHeight="15"/>
  <cols>
    <col min="1" max="1" width="60.421875" style="95" customWidth="1"/>
    <col min="2" max="2" width="20.7109375" style="95" customWidth="1"/>
    <col min="3" max="4" width="15.28125" style="95" bestFit="1" customWidth="1"/>
    <col min="5" max="5" width="17.8515625" style="95" bestFit="1" customWidth="1"/>
    <col min="6" max="6" width="14.57421875" style="95" bestFit="1" customWidth="1"/>
    <col min="7" max="9" width="13.57421875" style="95" bestFit="1" customWidth="1"/>
    <col min="10" max="16384" width="11.421875" style="95" customWidth="1"/>
  </cols>
  <sheetData>
    <row r="1" spans="1:13" s="15" customFormat="1" ht="15" customHeight="1">
      <c r="A1" s="154" t="s">
        <v>39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93"/>
      <c r="M1" s="94"/>
    </row>
    <row r="2" spans="1:13" s="15" customFormat="1" ht="15" customHeight="1">
      <c r="A2" s="16" t="s">
        <v>0</v>
      </c>
      <c r="B2" s="17" t="s">
        <v>11</v>
      </c>
      <c r="C2" s="18"/>
      <c r="D2" s="18"/>
      <c r="E2" s="18"/>
      <c r="F2" s="95"/>
      <c r="G2" s="16"/>
      <c r="H2" s="17"/>
      <c r="I2" s="18"/>
      <c r="J2" s="18"/>
      <c r="K2" s="18"/>
      <c r="L2" s="18"/>
      <c r="M2" s="94"/>
    </row>
    <row r="3" spans="1:13" s="15" customFormat="1" ht="15.75">
      <c r="A3" s="16" t="s">
        <v>1</v>
      </c>
      <c r="B3" s="17" t="s">
        <v>10</v>
      </c>
      <c r="C3" s="19"/>
      <c r="D3" s="20"/>
      <c r="E3" s="20"/>
      <c r="F3" s="95"/>
      <c r="G3" s="16"/>
      <c r="H3" s="17"/>
      <c r="I3" s="19"/>
      <c r="J3" s="20"/>
      <c r="K3" s="20"/>
      <c r="L3" s="19"/>
      <c r="M3" s="96"/>
    </row>
    <row r="4" spans="1:13" s="15" customFormat="1" ht="15" customHeight="1">
      <c r="A4" s="16" t="s">
        <v>4</v>
      </c>
      <c r="B4" s="18" t="s">
        <v>14</v>
      </c>
      <c r="C4" s="19"/>
      <c r="D4" s="20"/>
      <c r="E4" s="20"/>
      <c r="F4" s="95"/>
      <c r="G4" s="16"/>
      <c r="H4" s="18"/>
      <c r="I4" s="19"/>
      <c r="J4" s="20"/>
      <c r="K4" s="20"/>
      <c r="L4" s="19"/>
      <c r="M4" s="94"/>
    </row>
    <row r="5" spans="1:13" s="15" customFormat="1" ht="15" customHeight="1">
      <c r="A5" s="16" t="s">
        <v>40</v>
      </c>
      <c r="B5" s="22" t="s">
        <v>64</v>
      </c>
      <c r="C5" s="18"/>
      <c r="D5" s="18"/>
      <c r="E5" s="18"/>
      <c r="F5" s="95"/>
      <c r="G5" s="16"/>
      <c r="H5" s="22"/>
      <c r="I5" s="18"/>
      <c r="J5" s="18"/>
      <c r="K5" s="18"/>
      <c r="L5" s="18"/>
      <c r="M5" s="94"/>
    </row>
    <row r="6" spans="1:13" s="15" customFormat="1" ht="15" customHeight="1">
      <c r="A6" s="16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94"/>
    </row>
    <row r="7" spans="1:13" s="15" customFormat="1" ht="15" customHeight="1">
      <c r="A7" s="1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4"/>
    </row>
    <row r="8" spans="1:13" s="15" customFormat="1" ht="15" customHeight="1">
      <c r="A8" s="154" t="s">
        <v>41</v>
      </c>
      <c r="B8" s="154"/>
      <c r="C8" s="154"/>
      <c r="D8" s="154"/>
      <c r="E8" s="154"/>
      <c r="F8" s="154"/>
      <c r="G8" s="23"/>
      <c r="H8" s="23"/>
      <c r="I8" s="23"/>
      <c r="J8" s="23"/>
      <c r="K8" s="23"/>
      <c r="L8" s="23"/>
      <c r="M8" s="94"/>
    </row>
    <row r="9" spans="1:13" s="15" customFormat="1" ht="15.75">
      <c r="A9" s="154" t="s">
        <v>42</v>
      </c>
      <c r="B9" s="154"/>
      <c r="C9" s="154"/>
      <c r="D9" s="154"/>
      <c r="E9" s="154"/>
      <c r="F9" s="154"/>
      <c r="G9" s="23"/>
      <c r="H9" s="23"/>
      <c r="I9" s="23"/>
      <c r="J9" s="23"/>
      <c r="K9" s="23"/>
      <c r="L9" s="23"/>
      <c r="M9" s="94"/>
    </row>
    <row r="10" s="24" customFormat="1" ht="15" customHeight="1">
      <c r="A10" s="15"/>
    </row>
    <row r="11" spans="1:6" s="27" customFormat="1" ht="15" customHeight="1" thickBot="1">
      <c r="A11" s="3" t="s">
        <v>103</v>
      </c>
      <c r="B11" s="26" t="s">
        <v>2</v>
      </c>
      <c r="C11" s="26" t="s">
        <v>27</v>
      </c>
      <c r="D11" s="26" t="s">
        <v>28</v>
      </c>
      <c r="E11" s="26" t="s">
        <v>29</v>
      </c>
      <c r="F11" s="26" t="s">
        <v>37</v>
      </c>
    </row>
    <row r="12" spans="1:6" s="24" customFormat="1" ht="15" customHeight="1">
      <c r="A12" s="98"/>
      <c r="B12" s="98"/>
      <c r="C12" s="98"/>
      <c r="D12" s="98"/>
      <c r="E12" s="98"/>
      <c r="F12" s="98"/>
    </row>
    <row r="13" spans="1:6" s="24" customFormat="1" ht="15">
      <c r="A13" s="99" t="s">
        <v>12</v>
      </c>
      <c r="B13" s="100" t="s">
        <v>23</v>
      </c>
      <c r="C13" s="100">
        <v>546</v>
      </c>
      <c r="D13" s="100">
        <v>216</v>
      </c>
      <c r="E13" s="100">
        <v>129</v>
      </c>
      <c r="F13" s="100">
        <f aca="true" t="shared" si="0" ref="F13:F18">SUM(C13:E13)</f>
        <v>891</v>
      </c>
    </row>
    <row r="14" spans="1:6" s="24" customFormat="1" ht="15">
      <c r="A14" s="99" t="s">
        <v>13</v>
      </c>
      <c r="B14" s="100" t="s">
        <v>23</v>
      </c>
      <c r="C14" s="100"/>
      <c r="D14" s="100"/>
      <c r="E14" s="100"/>
      <c r="F14" s="100">
        <f t="shared" si="0"/>
        <v>0</v>
      </c>
    </row>
    <row r="15" spans="1:6" s="24" customFormat="1" ht="30">
      <c r="A15" s="31" t="s">
        <v>19</v>
      </c>
      <c r="B15" s="100" t="s">
        <v>23</v>
      </c>
      <c r="C15" s="100">
        <v>11</v>
      </c>
      <c r="D15" s="100">
        <v>5</v>
      </c>
      <c r="E15" s="100">
        <v>3</v>
      </c>
      <c r="F15" s="100">
        <f t="shared" si="0"/>
        <v>19</v>
      </c>
    </row>
    <row r="16" spans="1:6" s="24" customFormat="1" ht="30">
      <c r="A16" s="31" t="s">
        <v>20</v>
      </c>
      <c r="B16" s="100" t="s">
        <v>23</v>
      </c>
      <c r="C16" s="100"/>
      <c r="D16" s="100"/>
      <c r="E16" s="100">
        <v>5</v>
      </c>
      <c r="F16" s="100">
        <f t="shared" si="0"/>
        <v>5</v>
      </c>
    </row>
    <row r="17" spans="1:6" s="24" customFormat="1" ht="15" customHeight="1">
      <c r="A17" s="101"/>
      <c r="B17" s="98"/>
      <c r="C17" s="98"/>
      <c r="D17" s="98"/>
      <c r="E17" s="98"/>
      <c r="F17" s="100">
        <f t="shared" si="0"/>
        <v>0</v>
      </c>
    </row>
    <row r="18" spans="1:15" s="24" customFormat="1" ht="18.75" customHeight="1" thickBot="1">
      <c r="A18" s="156" t="s">
        <v>5</v>
      </c>
      <c r="B18" s="156"/>
      <c r="C18" s="59">
        <f>C13+C14+C15+C16</f>
        <v>557</v>
      </c>
      <c r="D18" s="59">
        <f>D13+D14+D15+D16</f>
        <v>221</v>
      </c>
      <c r="E18" s="59">
        <f>E13+E14+E15+E16</f>
        <v>137</v>
      </c>
      <c r="F18" s="59">
        <f t="shared" si="0"/>
        <v>915</v>
      </c>
      <c r="G18" s="32"/>
      <c r="H18" s="32"/>
      <c r="I18" s="32"/>
      <c r="J18" s="32"/>
      <c r="K18" s="32"/>
      <c r="L18" s="32"/>
      <c r="M18" s="32"/>
      <c r="N18" s="32"/>
      <c r="O18" s="32"/>
    </row>
    <row r="19" spans="1:15" s="24" customFormat="1" ht="16.5" thickTop="1">
      <c r="A19" s="155" t="s">
        <v>31</v>
      </c>
      <c r="B19" s="155"/>
      <c r="C19" s="155"/>
      <c r="D19" s="155"/>
      <c r="E19" s="155"/>
      <c r="F19" s="155"/>
      <c r="G19" s="34"/>
      <c r="H19" s="34"/>
      <c r="I19" s="34"/>
      <c r="J19" s="34"/>
      <c r="K19" s="34"/>
      <c r="L19" s="34"/>
      <c r="M19" s="34"/>
      <c r="N19" s="34"/>
      <c r="O19" s="34"/>
    </row>
    <row r="20" spans="1:15" s="24" customFormat="1" ht="15" customHeight="1">
      <c r="A20" s="94" t="s">
        <v>56</v>
      </c>
      <c r="B20" s="94"/>
      <c r="C20" s="94"/>
      <c r="D20" s="94"/>
      <c r="E20" s="94"/>
      <c r="F20" s="94"/>
      <c r="G20" s="35"/>
      <c r="H20" s="35"/>
      <c r="I20" s="35"/>
      <c r="J20" s="35"/>
      <c r="K20" s="35"/>
      <c r="L20" s="35"/>
      <c r="M20" s="35"/>
      <c r="N20" s="35"/>
      <c r="O20" s="35"/>
    </row>
    <row r="23" spans="1:14" s="24" customFormat="1" ht="15" customHeight="1">
      <c r="A23" s="158" t="s">
        <v>57</v>
      </c>
      <c r="B23" s="158"/>
      <c r="C23" s="158"/>
      <c r="D23" s="158"/>
      <c r="E23" s="158"/>
      <c r="F23" s="158"/>
      <c r="G23" s="158"/>
      <c r="H23" s="36"/>
      <c r="I23" s="36"/>
      <c r="J23" s="36"/>
      <c r="K23" s="36"/>
      <c r="L23" s="36"/>
      <c r="M23" s="36"/>
      <c r="N23" s="36"/>
    </row>
    <row r="24" spans="1:14" s="24" customFormat="1" ht="15.75">
      <c r="A24" s="154" t="s">
        <v>61</v>
      </c>
      <c r="B24" s="154"/>
      <c r="C24" s="154"/>
      <c r="D24" s="154"/>
      <c r="E24" s="154"/>
      <c r="F24" s="154"/>
      <c r="G24" s="154"/>
      <c r="H24" s="37"/>
      <c r="I24" s="37"/>
      <c r="J24" s="37"/>
      <c r="K24" s="37"/>
      <c r="L24" s="37"/>
      <c r="M24" s="37"/>
      <c r="N24" s="37"/>
    </row>
    <row r="25" spans="1:14" s="24" customFormat="1" ht="15" customHeight="1">
      <c r="A25" s="154" t="s">
        <v>46</v>
      </c>
      <c r="B25" s="154"/>
      <c r="C25" s="154"/>
      <c r="D25" s="154"/>
      <c r="E25" s="154"/>
      <c r="F25" s="154"/>
      <c r="G25" s="154"/>
      <c r="H25" s="161"/>
      <c r="I25" s="161"/>
      <c r="J25" s="161"/>
      <c r="K25" s="161"/>
      <c r="L25" s="161"/>
      <c r="M25" s="161"/>
      <c r="N25" s="161"/>
    </row>
    <row r="26" spans="1:17" s="24" customFormat="1" ht="15" customHeight="1">
      <c r="A26" s="38"/>
      <c r="B26" s="39"/>
      <c r="C26" s="39"/>
      <c r="D26" s="39"/>
      <c r="E26" s="39"/>
      <c r="F26" s="39"/>
      <c r="G26" s="39"/>
      <c r="H26" s="40"/>
      <c r="I26" s="40"/>
      <c r="J26" s="40"/>
      <c r="K26" s="40"/>
      <c r="L26" s="40"/>
      <c r="M26" s="40"/>
      <c r="N26" s="40"/>
      <c r="O26" s="32"/>
      <c r="P26" s="32"/>
      <c r="Q26" s="32"/>
    </row>
    <row r="27" spans="1:7" s="42" customFormat="1" ht="15" customHeight="1" thickBot="1">
      <c r="A27" s="3" t="s">
        <v>103</v>
      </c>
      <c r="B27" s="25" t="s">
        <v>27</v>
      </c>
      <c r="C27" s="25" t="s">
        <v>32</v>
      </c>
      <c r="D27" s="25" t="s">
        <v>29</v>
      </c>
      <c r="E27" s="25" t="s">
        <v>37</v>
      </c>
      <c r="F27" s="41"/>
      <c r="G27" s="41"/>
    </row>
    <row r="28" spans="1:7" s="24" customFormat="1" ht="15" customHeight="1">
      <c r="A28" s="8"/>
      <c r="B28" s="8"/>
      <c r="C28" s="8"/>
      <c r="D28" s="8"/>
      <c r="E28" s="8"/>
      <c r="F28" s="32"/>
      <c r="G28" s="32"/>
    </row>
    <row r="29" spans="1:7" s="24" customFormat="1" ht="15">
      <c r="A29" s="43" t="s">
        <v>12</v>
      </c>
      <c r="B29" s="88">
        <v>109927090</v>
      </c>
      <c r="C29" s="88">
        <v>117110480</v>
      </c>
      <c r="D29" s="88">
        <v>121155890</v>
      </c>
      <c r="E29" s="88">
        <f>SUM(B29:D29)</f>
        <v>348193460</v>
      </c>
      <c r="F29" s="44"/>
      <c r="G29" s="32"/>
    </row>
    <row r="30" spans="1:5" s="24" customFormat="1" ht="15">
      <c r="A30" s="43" t="s">
        <v>13</v>
      </c>
      <c r="B30" s="88"/>
      <c r="C30" s="88"/>
      <c r="D30" s="88"/>
      <c r="E30" s="88">
        <f aca="true" t="shared" si="1" ref="E30:E35">SUM(B30:D30)</f>
        <v>0</v>
      </c>
    </row>
    <row r="31" spans="1:5" s="24" customFormat="1" ht="30">
      <c r="A31" s="43" t="s">
        <v>21</v>
      </c>
      <c r="B31" s="88">
        <v>200839391</v>
      </c>
      <c r="C31" s="88">
        <v>186643334</v>
      </c>
      <c r="D31" s="88">
        <v>195410438</v>
      </c>
      <c r="E31" s="88">
        <f t="shared" si="1"/>
        <v>582893163</v>
      </c>
    </row>
    <row r="32" spans="1:5" s="24" customFormat="1" ht="30">
      <c r="A32" s="43" t="s">
        <v>58</v>
      </c>
      <c r="B32" s="88">
        <v>13443000</v>
      </c>
      <c r="C32" s="88">
        <v>14077838</v>
      </c>
      <c r="D32" s="88">
        <v>15717528</v>
      </c>
      <c r="E32" s="88">
        <f t="shared" si="1"/>
        <v>43238366</v>
      </c>
    </row>
    <row r="33" spans="1:5" s="24" customFormat="1" ht="15">
      <c r="A33" s="43"/>
      <c r="B33" s="88"/>
      <c r="C33" s="88"/>
      <c r="D33" s="88"/>
      <c r="E33" s="88"/>
    </row>
    <row r="34" spans="1:5" s="24" customFormat="1" ht="15">
      <c r="A34" s="43" t="s">
        <v>22</v>
      </c>
      <c r="B34" s="88">
        <v>0</v>
      </c>
      <c r="C34" s="88">
        <v>0</v>
      </c>
      <c r="D34" s="88">
        <v>0</v>
      </c>
      <c r="E34" s="88">
        <f t="shared" si="1"/>
        <v>0</v>
      </c>
    </row>
    <row r="35" spans="1:5" s="42" customFormat="1" ht="15" customHeight="1" thickBot="1">
      <c r="A35" s="45" t="s">
        <v>5</v>
      </c>
      <c r="B35" s="6">
        <f>SUM(B29:B34)</f>
        <v>324209481</v>
      </c>
      <c r="C35" s="6">
        <f>SUM(C29:C34)</f>
        <v>317831652</v>
      </c>
      <c r="D35" s="6">
        <f>SUM(D29:D34)</f>
        <v>332283856</v>
      </c>
      <c r="E35" s="6">
        <f t="shared" si="1"/>
        <v>974324989</v>
      </c>
    </row>
    <row r="36" spans="1:14" s="24" customFormat="1" ht="16.5" thickTop="1">
      <c r="A36" s="94" t="s">
        <v>82</v>
      </c>
      <c r="B36" s="46"/>
      <c r="C36" s="46"/>
      <c r="D36" s="47"/>
      <c r="E36" s="47"/>
      <c r="F36" s="47"/>
      <c r="G36" s="47"/>
      <c r="H36" s="35"/>
      <c r="I36" s="35"/>
      <c r="J36" s="35"/>
      <c r="K36" s="35"/>
      <c r="L36" s="35"/>
      <c r="M36" s="35"/>
      <c r="N36" s="35"/>
    </row>
    <row r="39" spans="1:14" s="24" customFormat="1" ht="15.75">
      <c r="A39" s="154" t="s">
        <v>60</v>
      </c>
      <c r="B39" s="154"/>
      <c r="C39" s="154"/>
      <c r="D39" s="154"/>
      <c r="E39" s="154"/>
      <c r="F39" s="154"/>
      <c r="G39" s="154"/>
      <c r="H39" s="48"/>
      <c r="I39" s="48"/>
      <c r="J39" s="48"/>
      <c r="K39" s="48"/>
      <c r="L39" s="48"/>
      <c r="M39" s="48"/>
      <c r="N39" s="48"/>
    </row>
    <row r="40" spans="1:14" s="24" customFormat="1" ht="15.75">
      <c r="A40" s="154" t="s">
        <v>63</v>
      </c>
      <c r="B40" s="154"/>
      <c r="C40" s="154"/>
      <c r="D40" s="154"/>
      <c r="E40" s="154"/>
      <c r="F40" s="154"/>
      <c r="G40" s="154"/>
      <c r="H40" s="37"/>
      <c r="I40" s="37"/>
      <c r="J40" s="37"/>
      <c r="K40" s="37"/>
      <c r="L40" s="37"/>
      <c r="M40" s="37"/>
      <c r="N40" s="37"/>
    </row>
    <row r="41" spans="1:14" s="24" customFormat="1" ht="15.75">
      <c r="A41" s="154" t="s">
        <v>46</v>
      </c>
      <c r="B41" s="154"/>
      <c r="C41" s="154"/>
      <c r="D41" s="154"/>
      <c r="E41" s="154"/>
      <c r="F41" s="154"/>
      <c r="G41" s="154"/>
      <c r="H41" s="49"/>
      <c r="I41" s="157"/>
      <c r="J41" s="157"/>
      <c r="K41" s="157"/>
      <c r="L41" s="157"/>
      <c r="M41" s="157"/>
      <c r="N41" s="157"/>
    </row>
    <row r="42" spans="1:14" s="24" customFormat="1" ht="15">
      <c r="A42" s="38"/>
      <c r="B42" s="38"/>
      <c r="C42" s="38"/>
      <c r="D42" s="38"/>
      <c r="E42" s="38"/>
      <c r="F42" s="38"/>
      <c r="G42" s="38"/>
      <c r="H42" s="40"/>
      <c r="I42" s="40"/>
      <c r="J42" s="40"/>
      <c r="K42" s="40"/>
      <c r="L42" s="40"/>
      <c r="M42" s="40"/>
      <c r="N42" s="40"/>
    </row>
    <row r="43" spans="1:5" s="42" customFormat="1" ht="16.5" thickBot="1">
      <c r="A43" s="25" t="s">
        <v>3</v>
      </c>
      <c r="B43" s="64" t="s">
        <v>27</v>
      </c>
      <c r="C43" s="64" t="s">
        <v>32</v>
      </c>
      <c r="D43" s="64" t="s">
        <v>29</v>
      </c>
      <c r="E43" s="64" t="s">
        <v>37</v>
      </c>
    </row>
    <row r="44" spans="1:5" s="24" customFormat="1" ht="15.75">
      <c r="A44" s="98"/>
      <c r="B44" s="98"/>
      <c r="C44" s="98"/>
      <c r="D44" s="98"/>
      <c r="E44" s="102"/>
    </row>
    <row r="45" spans="1:5" s="24" customFormat="1" ht="15.75">
      <c r="A45" s="7" t="s">
        <v>34</v>
      </c>
      <c r="B45" s="7">
        <f>+B29+B30+B31</f>
        <v>310766481</v>
      </c>
      <c r="C45" s="7">
        <f>+C29+C30+C31</f>
        <v>303753814</v>
      </c>
      <c r="D45" s="7">
        <f>+D29+D30+D31</f>
        <v>316566328</v>
      </c>
      <c r="E45" s="11">
        <f>SUM(B45:D45)</f>
        <v>931086623</v>
      </c>
    </row>
    <row r="46" spans="1:5" s="24" customFormat="1" ht="15.75">
      <c r="A46" s="7" t="s">
        <v>33</v>
      </c>
      <c r="B46" s="7">
        <v>13443000</v>
      </c>
      <c r="C46" s="7">
        <v>14077838</v>
      </c>
      <c r="D46" s="7">
        <v>15717528</v>
      </c>
      <c r="E46" s="11">
        <f>SUM(B46:D46)</f>
        <v>43238366</v>
      </c>
    </row>
    <row r="47" spans="1:5" s="24" customFormat="1" ht="15.75">
      <c r="A47" s="7"/>
      <c r="B47" s="7"/>
      <c r="C47" s="7"/>
      <c r="D47" s="7"/>
      <c r="E47" s="11"/>
    </row>
    <row r="48" spans="1:5" s="24" customFormat="1" ht="15">
      <c r="A48" s="8"/>
      <c r="B48" s="8"/>
      <c r="C48" s="8"/>
      <c r="D48" s="8"/>
      <c r="E48" s="11">
        <f>SUM(B48:D48)</f>
        <v>0</v>
      </c>
    </row>
    <row r="49" spans="1:5" s="42" customFormat="1" ht="15.75" thickBot="1">
      <c r="A49" s="45" t="s">
        <v>5</v>
      </c>
      <c r="B49" s="6">
        <f>SUM(B45:B48)</f>
        <v>324209481</v>
      </c>
      <c r="C49" s="6">
        <f>SUM(C45:C48)</f>
        <v>317831652</v>
      </c>
      <c r="D49" s="6">
        <f>SUM(D45:D48)</f>
        <v>332283856</v>
      </c>
      <c r="E49" s="6">
        <f>SUM(B49:D49)</f>
        <v>974324989</v>
      </c>
    </row>
    <row r="50" spans="1:9" s="24" customFormat="1" ht="16.5" thickTop="1">
      <c r="A50" s="94" t="s">
        <v>83</v>
      </c>
      <c r="B50" s="94"/>
      <c r="C50" s="94"/>
      <c r="D50" s="94"/>
      <c r="E50" s="50"/>
      <c r="F50" s="103"/>
      <c r="G50" s="103"/>
      <c r="H50" s="35"/>
      <c r="I50" s="35"/>
    </row>
    <row r="51" spans="1:7" s="24" customFormat="1" ht="15">
      <c r="A51" s="15"/>
      <c r="B51" s="15"/>
      <c r="C51" s="15"/>
      <c r="D51" s="15"/>
      <c r="E51" s="15"/>
      <c r="F51" s="15"/>
      <c r="G51" s="15"/>
    </row>
    <row r="53" spans="1:5" s="24" customFormat="1" ht="15.75">
      <c r="A53" s="159" t="s">
        <v>48</v>
      </c>
      <c r="B53" s="159"/>
      <c r="C53" s="159"/>
      <c r="D53" s="159"/>
      <c r="E53" s="159"/>
    </row>
    <row r="54" spans="1:5" s="24" customFormat="1" ht="15.75">
      <c r="A54" s="159" t="s">
        <v>6</v>
      </c>
      <c r="B54" s="159"/>
      <c r="C54" s="159"/>
      <c r="D54" s="159"/>
      <c r="E54" s="159"/>
    </row>
    <row r="55" spans="1:5" s="24" customFormat="1" ht="15.75">
      <c r="A55" s="159" t="s">
        <v>46</v>
      </c>
      <c r="B55" s="159"/>
      <c r="C55" s="159"/>
      <c r="D55" s="159"/>
      <c r="E55" s="159"/>
    </row>
    <row r="56" spans="1:5" s="24" customFormat="1" ht="15">
      <c r="A56" s="1"/>
      <c r="B56" s="2"/>
      <c r="C56" s="2"/>
      <c r="D56" s="2"/>
      <c r="E56" s="2"/>
    </row>
    <row r="57" spans="1:5" s="42" customFormat="1" ht="16.5" thickBot="1">
      <c r="A57" s="3" t="s">
        <v>3</v>
      </c>
      <c r="B57" s="64" t="s">
        <v>27</v>
      </c>
      <c r="C57" s="64" t="s">
        <v>32</v>
      </c>
      <c r="D57" s="64" t="s">
        <v>29</v>
      </c>
      <c r="E57" s="64" t="s">
        <v>37</v>
      </c>
    </row>
    <row r="58" spans="1:5" s="24" customFormat="1" ht="15.75">
      <c r="A58" s="5" t="s">
        <v>54</v>
      </c>
      <c r="B58" s="98">
        <f>1T!E66</f>
        <v>-22711134</v>
      </c>
      <c r="C58" s="98">
        <f>B66</f>
        <v>-29918891</v>
      </c>
      <c r="D58" s="98">
        <f>C66</f>
        <v>-19727113</v>
      </c>
      <c r="E58" s="98">
        <f>+B58</f>
        <v>-22711134</v>
      </c>
    </row>
    <row r="59" spans="1:9" s="24" customFormat="1" ht="15.75">
      <c r="A59" s="5" t="s">
        <v>7</v>
      </c>
      <c r="B59" s="98">
        <v>317001724</v>
      </c>
      <c r="C59" s="98">
        <v>328023430</v>
      </c>
      <c r="D59" s="98">
        <v>336198976</v>
      </c>
      <c r="E59" s="98">
        <f>+SUM(B59:D59)</f>
        <v>981224130</v>
      </c>
      <c r="G59" s="152">
        <v>317001724</v>
      </c>
      <c r="H59" s="152">
        <v>328023430</v>
      </c>
      <c r="I59" s="152">
        <v>336198976</v>
      </c>
    </row>
    <row r="60" spans="1:5" s="24" customFormat="1" ht="15.75">
      <c r="A60" s="5" t="s">
        <v>95</v>
      </c>
      <c r="B60" s="98"/>
      <c r="C60" s="98"/>
      <c r="D60" s="98"/>
      <c r="E60" s="98"/>
    </row>
    <row r="61" spans="1:5" s="24" customFormat="1" ht="15.75">
      <c r="A61" s="5" t="s">
        <v>96</v>
      </c>
      <c r="B61" s="98"/>
      <c r="C61" s="98"/>
      <c r="D61" s="98"/>
      <c r="E61" s="98"/>
    </row>
    <row r="62" spans="1:5" s="24" customFormat="1" ht="15.75">
      <c r="A62" s="5" t="s">
        <v>8</v>
      </c>
      <c r="B62" s="98">
        <f>B58+B59</f>
        <v>294290590</v>
      </c>
      <c r="C62" s="98">
        <f>C58+C59</f>
        <v>298104539</v>
      </c>
      <c r="D62" s="98">
        <f>D58+D59</f>
        <v>316471863</v>
      </c>
      <c r="E62" s="98">
        <f>E58+E59</f>
        <v>958512996</v>
      </c>
    </row>
    <row r="63" spans="1:5" s="24" customFormat="1" ht="15.75">
      <c r="A63" s="5" t="s">
        <v>95</v>
      </c>
      <c r="B63" s="98"/>
      <c r="C63" s="98"/>
      <c r="D63" s="98"/>
      <c r="E63" s="98"/>
    </row>
    <row r="64" spans="1:5" s="24" customFormat="1" ht="15.75">
      <c r="A64" s="5" t="s">
        <v>96</v>
      </c>
      <c r="B64" s="98"/>
      <c r="C64" s="98"/>
      <c r="D64" s="98"/>
      <c r="E64" s="98"/>
    </row>
    <row r="65" spans="1:5" ht="15">
      <c r="A65" s="5" t="s">
        <v>74</v>
      </c>
      <c r="B65" s="98">
        <f>B49</f>
        <v>324209481</v>
      </c>
      <c r="C65" s="117">
        <f>C49</f>
        <v>317831652</v>
      </c>
      <c r="D65" s="117">
        <f>D49</f>
        <v>332283856</v>
      </c>
      <c r="E65" s="98">
        <f>+SUM(B65:D65)</f>
        <v>974324989</v>
      </c>
    </row>
    <row r="66" spans="1:5" ht="15">
      <c r="A66" s="5" t="s">
        <v>9</v>
      </c>
      <c r="B66" s="98">
        <f>B62-B65</f>
        <v>-29918891</v>
      </c>
      <c r="C66" s="98">
        <f>C62-C65</f>
        <v>-19727113</v>
      </c>
      <c r="D66" s="98">
        <f>D62-D65</f>
        <v>-15811993</v>
      </c>
      <c r="E66" s="98">
        <f>E62-E65</f>
        <v>-15811993</v>
      </c>
    </row>
    <row r="67" spans="1:5" ht="15.75" thickBot="1">
      <c r="A67" s="4"/>
      <c r="B67" s="10"/>
      <c r="C67" s="10"/>
      <c r="D67" s="10"/>
      <c r="E67" s="10"/>
    </row>
    <row r="68" spans="1:5" s="24" customFormat="1" ht="16.5" thickTop="1">
      <c r="A68" s="151" t="s">
        <v>105</v>
      </c>
      <c r="B68" s="91"/>
      <c r="C68" s="91"/>
      <c r="D68" s="91"/>
      <c r="E68" s="91"/>
    </row>
    <row r="69" spans="1:5" s="24" customFormat="1" ht="15.75">
      <c r="A69" s="160" t="s">
        <v>97</v>
      </c>
      <c r="B69" s="160"/>
      <c r="C69" s="160"/>
      <c r="D69" s="160"/>
      <c r="E69" s="2"/>
    </row>
    <row r="70" spans="2:4" ht="15">
      <c r="B70" s="104">
        <v>317001724</v>
      </c>
      <c r="C70" s="104">
        <v>328023430</v>
      </c>
      <c r="D70" s="104">
        <v>336198976</v>
      </c>
    </row>
    <row r="71" ht="15">
      <c r="B71" s="105" t="s">
        <v>68</v>
      </c>
    </row>
    <row r="72" ht="15">
      <c r="A72" s="108" t="s">
        <v>100</v>
      </c>
    </row>
    <row r="73" ht="15">
      <c r="A73" s="108" t="s">
        <v>101</v>
      </c>
    </row>
    <row r="74" ht="15">
      <c r="A74" s="108" t="s">
        <v>102</v>
      </c>
    </row>
    <row r="75" ht="15">
      <c r="A75" s="108"/>
    </row>
  </sheetData>
  <sheetProtection/>
  <mergeCells count="24">
    <mergeCell ref="A69:D69"/>
    <mergeCell ref="A18:B18"/>
    <mergeCell ref="A23:E23"/>
    <mergeCell ref="F23:G23"/>
    <mergeCell ref="H25:N25"/>
    <mergeCell ref="A25:E25"/>
    <mergeCell ref="F25:G25"/>
    <mergeCell ref="F24:G24"/>
    <mergeCell ref="A53:E53"/>
    <mergeCell ref="A54:E54"/>
    <mergeCell ref="A55:E55"/>
    <mergeCell ref="F39:G39"/>
    <mergeCell ref="A39:E39"/>
    <mergeCell ref="A40:E40"/>
    <mergeCell ref="F40:G40"/>
    <mergeCell ref="I41:N41"/>
    <mergeCell ref="A41:E41"/>
    <mergeCell ref="F41:G41"/>
    <mergeCell ref="A1:F1"/>
    <mergeCell ref="G1:K1"/>
    <mergeCell ref="A19:F19"/>
    <mergeCell ref="A8:F8"/>
    <mergeCell ref="A9:F9"/>
    <mergeCell ref="A24:E2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31">
      <selection activeCell="B65" sqref="B65:D65"/>
    </sheetView>
  </sheetViews>
  <sheetFormatPr defaultColWidth="11.57421875" defaultRowHeight="15"/>
  <cols>
    <col min="1" max="1" width="80.7109375" style="83" customWidth="1"/>
    <col min="2" max="2" width="17.140625" style="82" customWidth="1"/>
    <col min="3" max="3" width="17.28125" style="82" customWidth="1"/>
    <col min="4" max="4" width="17.7109375" style="82" customWidth="1"/>
    <col min="5" max="5" width="17.140625" style="82" bestFit="1" customWidth="1"/>
    <col min="6" max="7" width="19.421875" style="82" bestFit="1" customWidth="1"/>
    <col min="8" max="9" width="13.57421875" style="82" bestFit="1" customWidth="1"/>
    <col min="10" max="16384" width="11.57421875" style="82" customWidth="1"/>
  </cols>
  <sheetData>
    <row r="1" spans="1:6" ht="15" customHeight="1">
      <c r="A1" s="154" t="s">
        <v>39</v>
      </c>
      <c r="B1" s="154"/>
      <c r="C1" s="154"/>
      <c r="D1" s="154"/>
      <c r="E1" s="154"/>
      <c r="F1" s="154"/>
    </row>
    <row r="2" spans="1:5" ht="15" customHeight="1">
      <c r="A2" s="16" t="s">
        <v>0</v>
      </c>
      <c r="B2" s="17" t="s">
        <v>11</v>
      </c>
      <c r="C2" s="18"/>
      <c r="D2" s="18"/>
      <c r="E2" s="18"/>
    </row>
    <row r="3" spans="1:5" ht="15" customHeight="1">
      <c r="A3" s="16" t="s">
        <v>1</v>
      </c>
      <c r="B3" s="17" t="s">
        <v>10</v>
      </c>
      <c r="C3" s="19"/>
      <c r="D3" s="20"/>
      <c r="E3" s="20"/>
    </row>
    <row r="4" spans="1:5" ht="15" customHeight="1">
      <c r="A4" s="16" t="s">
        <v>4</v>
      </c>
      <c r="B4" s="18" t="s">
        <v>14</v>
      </c>
      <c r="C4" s="19"/>
      <c r="D4" s="20"/>
      <c r="E4" s="20"/>
    </row>
    <row r="5" spans="1:5" ht="15" customHeight="1">
      <c r="A5" s="16" t="s">
        <v>69</v>
      </c>
      <c r="B5" s="22" t="s">
        <v>75</v>
      </c>
      <c r="C5" s="18"/>
      <c r="D5" s="18"/>
      <c r="E5" s="18"/>
    </row>
    <row r="6" spans="1:5" ht="15" customHeight="1">
      <c r="A6" s="16"/>
      <c r="B6" s="22"/>
      <c r="C6" s="18"/>
      <c r="D6" s="18"/>
      <c r="E6" s="18"/>
    </row>
    <row r="7" ht="15" customHeight="1"/>
    <row r="8" spans="1:6" ht="15" customHeight="1">
      <c r="A8" s="154" t="s">
        <v>41</v>
      </c>
      <c r="B8" s="154"/>
      <c r="C8" s="154"/>
      <c r="D8" s="154"/>
      <c r="E8" s="154"/>
      <c r="F8" s="154"/>
    </row>
    <row r="9" spans="1:6" ht="15" customHeight="1">
      <c r="A9" s="154" t="s">
        <v>42</v>
      </c>
      <c r="B9" s="154"/>
      <c r="C9" s="154"/>
      <c r="D9" s="154"/>
      <c r="E9" s="154"/>
      <c r="F9" s="154"/>
    </row>
    <row r="10" ht="15" customHeight="1"/>
    <row r="11" spans="1:6" ht="15" customHeight="1" thickBot="1">
      <c r="A11" s="3" t="s">
        <v>103</v>
      </c>
      <c r="B11" s="26" t="s">
        <v>2</v>
      </c>
      <c r="C11" s="26" t="s">
        <v>16</v>
      </c>
      <c r="D11" s="26" t="s">
        <v>17</v>
      </c>
      <c r="E11" s="26" t="s">
        <v>70</v>
      </c>
      <c r="F11" s="26" t="s">
        <v>15</v>
      </c>
    </row>
    <row r="12" spans="1:6" ht="15" customHeight="1">
      <c r="A12" s="84"/>
      <c r="B12" s="85"/>
      <c r="C12" s="86"/>
      <c r="D12" s="86"/>
      <c r="E12" s="86"/>
      <c r="F12" s="86"/>
    </row>
    <row r="13" spans="1:6" ht="15" customHeight="1">
      <c r="A13" s="87" t="s">
        <v>12</v>
      </c>
      <c r="B13" s="88" t="s">
        <v>23</v>
      </c>
      <c r="C13" s="88">
        <v>81</v>
      </c>
      <c r="D13" s="88">
        <v>1</v>
      </c>
      <c r="E13" s="88">
        <v>105</v>
      </c>
      <c r="F13" s="86">
        <f>SUM(C13:E13)</f>
        <v>187</v>
      </c>
    </row>
    <row r="14" spans="1:6" ht="15" customHeight="1">
      <c r="A14" s="87" t="s">
        <v>13</v>
      </c>
      <c r="B14" s="88" t="s">
        <v>23</v>
      </c>
      <c r="C14" s="88"/>
      <c r="D14" s="88"/>
      <c r="E14" s="88"/>
      <c r="F14" s="86">
        <f>SUM(C14:E14)</f>
        <v>0</v>
      </c>
    </row>
    <row r="15" spans="1:6" ht="15" customHeight="1">
      <c r="A15" s="57" t="s">
        <v>19</v>
      </c>
      <c r="B15" s="88" t="s">
        <v>23</v>
      </c>
      <c r="C15" s="88">
        <v>11</v>
      </c>
      <c r="D15" s="88">
        <v>0</v>
      </c>
      <c r="E15" s="88">
        <v>55</v>
      </c>
      <c r="F15" s="86">
        <f>SUM(C15:E15)</f>
        <v>66</v>
      </c>
    </row>
    <row r="16" spans="1:6" ht="15" customHeight="1">
      <c r="A16" s="57" t="s">
        <v>20</v>
      </c>
      <c r="B16" s="88" t="s">
        <v>23</v>
      </c>
      <c r="C16" s="88">
        <v>0</v>
      </c>
      <c r="D16" s="88">
        <v>0</v>
      </c>
      <c r="E16" s="88">
        <v>0</v>
      </c>
      <c r="F16" s="86">
        <f>SUM(C16:E16)</f>
        <v>0</v>
      </c>
    </row>
    <row r="17" spans="1:6" ht="15" customHeight="1">
      <c r="A17" s="89"/>
      <c r="B17" s="85"/>
      <c r="C17" s="86"/>
      <c r="D17" s="86"/>
      <c r="E17" s="86"/>
      <c r="F17" s="86"/>
    </row>
    <row r="18" spans="1:6" ht="15" customHeight="1" thickBot="1">
      <c r="A18" s="156" t="s">
        <v>5</v>
      </c>
      <c r="B18" s="156"/>
      <c r="C18" s="59">
        <f>C13+C14+C15+C16</f>
        <v>92</v>
      </c>
      <c r="D18" s="59">
        <f>D13+D14+D15+D16</f>
        <v>1</v>
      </c>
      <c r="E18" s="59">
        <f>E13+E14+E15+E16</f>
        <v>160</v>
      </c>
      <c r="F18" s="59">
        <f>F13+F14+F15+F16</f>
        <v>253</v>
      </c>
    </row>
    <row r="19" spans="1:6" ht="15" customHeight="1" thickTop="1">
      <c r="A19" s="60" t="s">
        <v>71</v>
      </c>
      <c r="B19" s="85"/>
      <c r="C19" s="85"/>
      <c r="D19" s="85"/>
      <c r="E19" s="85"/>
      <c r="F19" s="85"/>
    </row>
    <row r="20" spans="1:6" ht="15" customHeight="1">
      <c r="A20" s="83" t="s">
        <v>84</v>
      </c>
      <c r="B20" s="85"/>
      <c r="C20" s="85"/>
      <c r="D20" s="85"/>
      <c r="E20" s="85"/>
      <c r="F20" s="85"/>
    </row>
    <row r="21" ht="15" customHeight="1"/>
    <row r="22" ht="15" customHeight="1"/>
    <row r="23" spans="1:5" ht="15" customHeight="1">
      <c r="A23" s="154" t="s">
        <v>44</v>
      </c>
      <c r="B23" s="154"/>
      <c r="C23" s="154"/>
      <c r="D23" s="154"/>
      <c r="E23" s="154"/>
    </row>
    <row r="24" spans="1:5" ht="15" customHeight="1">
      <c r="A24" s="154" t="s">
        <v>45</v>
      </c>
      <c r="B24" s="154"/>
      <c r="C24" s="154"/>
      <c r="D24" s="154"/>
      <c r="E24" s="154"/>
    </row>
    <row r="25" spans="1:5" ht="15" customHeight="1">
      <c r="A25" s="154" t="s">
        <v>46</v>
      </c>
      <c r="B25" s="154"/>
      <c r="C25" s="154"/>
      <c r="D25" s="154"/>
      <c r="E25" s="154"/>
    </row>
    <row r="26" ht="15" customHeight="1"/>
    <row r="27" spans="1:5" ht="15" customHeight="1" thickBot="1">
      <c r="A27" s="3" t="s">
        <v>103</v>
      </c>
      <c r="B27" s="25" t="s">
        <v>16</v>
      </c>
      <c r="C27" s="25" t="s">
        <v>17</v>
      </c>
      <c r="D27" s="25" t="s">
        <v>70</v>
      </c>
      <c r="E27" s="25" t="s">
        <v>15</v>
      </c>
    </row>
    <row r="28" spans="1:5" ht="15" customHeight="1">
      <c r="A28" s="84"/>
      <c r="B28" s="84"/>
      <c r="C28" s="84"/>
      <c r="D28" s="84"/>
      <c r="E28" s="84"/>
    </row>
    <row r="29" spans="1:5" ht="15" customHeight="1">
      <c r="A29" s="61" t="s">
        <v>12</v>
      </c>
      <c r="B29" s="90">
        <v>124137390</v>
      </c>
      <c r="C29" s="90">
        <v>124455890</v>
      </c>
      <c r="D29" s="90">
        <v>126916990</v>
      </c>
      <c r="E29" s="90">
        <f aca="true" t="shared" si="0" ref="E29:E34">SUM(B29:D29)</f>
        <v>375510270</v>
      </c>
    </row>
    <row r="30" spans="1:5" ht="15" customHeight="1">
      <c r="A30" s="61" t="s">
        <v>13</v>
      </c>
      <c r="B30" s="90">
        <v>0</v>
      </c>
      <c r="C30" s="90">
        <v>0</v>
      </c>
      <c r="D30" s="90">
        <v>0</v>
      </c>
      <c r="E30" s="90">
        <f t="shared" si="0"/>
        <v>0</v>
      </c>
    </row>
    <row r="31" spans="1:5" ht="15">
      <c r="A31" s="62" t="s">
        <v>21</v>
      </c>
      <c r="B31" s="90">
        <v>187909318</v>
      </c>
      <c r="C31" s="90">
        <v>188701557</v>
      </c>
      <c r="D31" s="90">
        <v>193159651</v>
      </c>
      <c r="E31" s="90">
        <f t="shared" si="0"/>
        <v>569770526</v>
      </c>
    </row>
    <row r="32" spans="1:5" ht="15">
      <c r="A32" s="62" t="s">
        <v>58</v>
      </c>
      <c r="B32" s="90">
        <v>15821943</v>
      </c>
      <c r="C32" s="90">
        <v>15493028</v>
      </c>
      <c r="D32" s="90">
        <v>0</v>
      </c>
      <c r="E32" s="90">
        <f t="shared" si="0"/>
        <v>31314971</v>
      </c>
    </row>
    <row r="33" spans="1:5" s="83" customFormat="1" ht="15">
      <c r="A33" s="62"/>
      <c r="B33" s="90"/>
      <c r="C33" s="90"/>
      <c r="D33" s="90"/>
      <c r="E33" s="90"/>
    </row>
    <row r="34" spans="1:5" ht="15" customHeight="1">
      <c r="A34" s="61" t="s">
        <v>22</v>
      </c>
      <c r="B34" s="90"/>
      <c r="C34" s="90"/>
      <c r="D34" s="90"/>
      <c r="E34" s="90">
        <f t="shared" si="0"/>
        <v>0</v>
      </c>
    </row>
    <row r="35" spans="1:5" ht="15" customHeight="1" thickBot="1">
      <c r="A35" s="45" t="s">
        <v>5</v>
      </c>
      <c r="B35" s="6">
        <f>SUM(B29:B34)</f>
        <v>327868651</v>
      </c>
      <c r="C35" s="6">
        <f>SUM(C29:C34)</f>
        <v>328650475</v>
      </c>
      <c r="D35" s="6">
        <f>SUM(D29:D34)</f>
        <v>320076641</v>
      </c>
      <c r="E35" s="6">
        <f>SUM(E29:E34)</f>
        <v>976595767</v>
      </c>
    </row>
    <row r="36" spans="1:4" ht="15" customHeight="1" thickTop="1">
      <c r="A36" s="83" t="s">
        <v>85</v>
      </c>
      <c r="B36" s="84"/>
      <c r="C36" s="84"/>
      <c r="D36" s="84"/>
    </row>
    <row r="37" spans="2:4" ht="15" customHeight="1">
      <c r="B37" s="18"/>
      <c r="C37" s="18"/>
      <c r="D37" s="83"/>
    </row>
    <row r="38" spans="1:4" ht="15" customHeight="1">
      <c r="A38" s="63"/>
      <c r="B38" s="18"/>
      <c r="C38" s="18"/>
      <c r="D38" s="83"/>
    </row>
    <row r="39" spans="1:5" ht="15" customHeight="1">
      <c r="A39" s="154" t="s">
        <v>47</v>
      </c>
      <c r="B39" s="154"/>
      <c r="C39" s="154"/>
      <c r="D39" s="154"/>
      <c r="E39" s="154"/>
    </row>
    <row r="40" spans="1:5" ht="15" customHeight="1">
      <c r="A40" s="154" t="s">
        <v>50</v>
      </c>
      <c r="B40" s="154"/>
      <c r="C40" s="154"/>
      <c r="D40" s="154"/>
      <c r="E40" s="154"/>
    </row>
    <row r="41" spans="1:5" ht="15" customHeight="1">
      <c r="A41" s="154" t="s">
        <v>46</v>
      </c>
      <c r="B41" s="154"/>
      <c r="C41" s="154"/>
      <c r="D41" s="154"/>
      <c r="E41" s="154"/>
    </row>
    <row r="42" ht="15" customHeight="1"/>
    <row r="43" spans="1:5" ht="15" customHeight="1" thickBot="1">
      <c r="A43" s="25" t="s">
        <v>3</v>
      </c>
      <c r="B43" s="64" t="s">
        <v>16</v>
      </c>
      <c r="C43" s="64" t="s">
        <v>17</v>
      </c>
      <c r="D43" s="64" t="s">
        <v>70</v>
      </c>
      <c r="E43" s="64" t="s">
        <v>15</v>
      </c>
    </row>
    <row r="44" spans="1:5" ht="15" customHeight="1">
      <c r="A44" s="84"/>
      <c r="B44" s="84"/>
      <c r="C44" s="84"/>
      <c r="D44" s="84"/>
      <c r="E44" s="84"/>
    </row>
    <row r="45" spans="1:5" ht="15" customHeight="1">
      <c r="A45" s="7" t="s">
        <v>34</v>
      </c>
      <c r="B45" s="65">
        <v>312046708</v>
      </c>
      <c r="C45" s="65">
        <v>313157447</v>
      </c>
      <c r="D45" s="65">
        <v>320076641</v>
      </c>
      <c r="E45" s="65">
        <f>SUM(B45:D45)</f>
        <v>945280796</v>
      </c>
    </row>
    <row r="46" spans="1:5" ht="15" customHeight="1">
      <c r="A46" s="7" t="s">
        <v>33</v>
      </c>
      <c r="B46" s="65">
        <v>15821943</v>
      </c>
      <c r="C46" s="65">
        <v>15493028</v>
      </c>
      <c r="D46" s="65">
        <v>0</v>
      </c>
      <c r="E46" s="65">
        <f>SUM(B46:D46)</f>
        <v>31314971</v>
      </c>
    </row>
    <row r="47" spans="1:5" s="95" customFormat="1" ht="15" customHeight="1">
      <c r="A47" s="7"/>
      <c r="B47" s="65"/>
      <c r="C47" s="65"/>
      <c r="D47" s="65"/>
      <c r="E47" s="65"/>
    </row>
    <row r="48" spans="1:5" ht="15" customHeight="1">
      <c r="A48" s="84"/>
      <c r="B48" s="91"/>
      <c r="C48" s="91"/>
      <c r="D48" s="91"/>
      <c r="E48" s="91"/>
    </row>
    <row r="49" spans="1:5" ht="15" customHeight="1" thickBot="1">
      <c r="A49" s="52" t="s">
        <v>5</v>
      </c>
      <c r="B49" s="67">
        <f>SUM(B45:B48)</f>
        <v>327868651</v>
      </c>
      <c r="C49" s="67">
        <f>SUM(C45:C48)</f>
        <v>328650475</v>
      </c>
      <c r="D49" s="67">
        <f>SUM(D45:D48)</f>
        <v>320076641</v>
      </c>
      <c r="E49" s="67">
        <f>SUM(B49:D49)</f>
        <v>976595767</v>
      </c>
    </row>
    <row r="50" ht="15" customHeight="1" thickTop="1">
      <c r="A50" s="106" t="s">
        <v>92</v>
      </c>
    </row>
    <row r="51" ht="15" customHeight="1"/>
    <row r="52" ht="15" customHeight="1"/>
    <row r="53" spans="1:5" ht="15" customHeight="1">
      <c r="A53" s="159" t="s">
        <v>48</v>
      </c>
      <c r="B53" s="159"/>
      <c r="C53" s="159"/>
      <c r="D53" s="159"/>
      <c r="E53" s="159"/>
    </row>
    <row r="54" spans="1:5" ht="15" customHeight="1">
      <c r="A54" s="159" t="s">
        <v>6</v>
      </c>
      <c r="B54" s="159"/>
      <c r="C54" s="159"/>
      <c r="D54" s="159"/>
      <c r="E54" s="159"/>
    </row>
    <row r="55" spans="1:5" ht="18" customHeight="1">
      <c r="A55" s="159" t="s">
        <v>46</v>
      </c>
      <c r="B55" s="159"/>
      <c r="C55" s="159"/>
      <c r="D55" s="159"/>
      <c r="E55" s="159"/>
    </row>
    <row r="56" spans="1:5" ht="15" customHeight="1">
      <c r="A56" s="1"/>
      <c r="B56" s="2"/>
      <c r="C56" s="2"/>
      <c r="D56" s="2"/>
      <c r="E56" s="2"/>
    </row>
    <row r="57" spans="1:5" ht="15" customHeight="1" thickBot="1">
      <c r="A57" s="3" t="s">
        <v>3</v>
      </c>
      <c r="B57" s="64" t="s">
        <v>16</v>
      </c>
      <c r="C57" s="64" t="s">
        <v>17</v>
      </c>
      <c r="D57" s="64" t="s">
        <v>70</v>
      </c>
      <c r="E57" s="64" t="s">
        <v>15</v>
      </c>
    </row>
    <row r="58" spans="1:7" ht="15" customHeight="1">
      <c r="A58" s="5" t="s">
        <v>54</v>
      </c>
      <c r="B58" s="98">
        <f>2T!E66</f>
        <v>-15811993</v>
      </c>
      <c r="C58" s="98">
        <f>B66</f>
        <v>-2330047</v>
      </c>
      <c r="D58" s="98">
        <f>C66</f>
        <v>11794123</v>
      </c>
      <c r="E58" s="98">
        <f>+B58</f>
        <v>-15811993</v>
      </c>
      <c r="G58" s="105" t="s">
        <v>104</v>
      </c>
    </row>
    <row r="59" spans="1:9" ht="15" customHeight="1">
      <c r="A59" s="5" t="s">
        <v>7</v>
      </c>
      <c r="B59" s="98">
        <v>341350597</v>
      </c>
      <c r="C59" s="98">
        <v>342774645</v>
      </c>
      <c r="D59" s="98">
        <v>342634114.63</v>
      </c>
      <c r="E59" s="98">
        <f>SUM(B59:D59)</f>
        <v>1026759356.63</v>
      </c>
      <c r="G59" s="152">
        <v>341350597</v>
      </c>
      <c r="H59" s="152">
        <v>342774645</v>
      </c>
      <c r="I59" s="152">
        <v>342634114.63</v>
      </c>
    </row>
    <row r="60" spans="1:5" ht="15" customHeight="1">
      <c r="A60" s="5" t="s">
        <v>95</v>
      </c>
      <c r="B60" s="98"/>
      <c r="C60" s="98"/>
      <c r="D60" s="98"/>
      <c r="E60" s="98"/>
    </row>
    <row r="61" spans="1:5" ht="15" customHeight="1">
      <c r="A61" s="5" t="s">
        <v>96</v>
      </c>
      <c r="B61" s="98"/>
      <c r="C61" s="98"/>
      <c r="D61" s="98"/>
      <c r="E61" s="98"/>
    </row>
    <row r="62" spans="1:5" ht="15" customHeight="1">
      <c r="A62" s="5" t="s">
        <v>8</v>
      </c>
      <c r="B62" s="98">
        <f>B58+B59</f>
        <v>325538604</v>
      </c>
      <c r="C62" s="98">
        <f>C58+C59</f>
        <v>340444598</v>
      </c>
      <c r="D62" s="98">
        <f>D58+D59</f>
        <v>354428237.63</v>
      </c>
      <c r="E62" s="98">
        <f>E58+E59</f>
        <v>1010947363.63</v>
      </c>
    </row>
    <row r="63" spans="1:5" ht="15" customHeight="1">
      <c r="A63" s="5" t="s">
        <v>95</v>
      </c>
      <c r="B63" s="98"/>
      <c r="C63" s="98"/>
      <c r="D63" s="98"/>
      <c r="E63" s="98"/>
    </row>
    <row r="64" spans="1:5" ht="15" customHeight="1">
      <c r="A64" s="5" t="s">
        <v>96</v>
      </c>
      <c r="B64" s="98"/>
      <c r="C64" s="98"/>
      <c r="D64" s="98"/>
      <c r="E64" s="98"/>
    </row>
    <row r="65" spans="1:5" ht="15" customHeight="1">
      <c r="A65" s="5" t="s">
        <v>74</v>
      </c>
      <c r="B65" s="98">
        <f>B49</f>
        <v>327868651</v>
      </c>
      <c r="C65" s="117">
        <f>C49</f>
        <v>328650475</v>
      </c>
      <c r="D65" s="117">
        <f>D49</f>
        <v>320076641</v>
      </c>
      <c r="E65" s="98">
        <f>+SUM(B65:D65)</f>
        <v>976595767</v>
      </c>
    </row>
    <row r="66" spans="1:5" ht="15" customHeight="1">
      <c r="A66" s="5" t="s">
        <v>9</v>
      </c>
      <c r="B66" s="98">
        <f>B62-B65</f>
        <v>-2330047</v>
      </c>
      <c r="C66" s="98">
        <f>C62-C65</f>
        <v>11794123</v>
      </c>
      <c r="D66" s="98">
        <f>D62-D65</f>
        <v>34351596.629999995</v>
      </c>
      <c r="E66" s="98">
        <f>E62-E65</f>
        <v>34351596.629999995</v>
      </c>
    </row>
    <row r="67" spans="1:5" ht="15" customHeight="1" thickBot="1">
      <c r="A67" s="4"/>
      <c r="B67" s="10"/>
      <c r="C67" s="10"/>
      <c r="D67" s="10"/>
      <c r="E67" s="10"/>
    </row>
    <row r="68" spans="1:6" ht="16.5" thickTop="1">
      <c r="A68" s="151" t="s">
        <v>105</v>
      </c>
      <c r="B68" s="91"/>
      <c r="C68" s="91"/>
      <c r="D68" s="91"/>
      <c r="E68" s="91"/>
      <c r="F68" s="24"/>
    </row>
    <row r="69" spans="1:6" ht="15.75">
      <c r="A69" s="160" t="s">
        <v>97</v>
      </c>
      <c r="B69" s="160"/>
      <c r="C69" s="160"/>
      <c r="D69" s="160"/>
      <c r="E69" s="2"/>
      <c r="F69" s="24"/>
    </row>
    <row r="72" ht="15">
      <c r="A72" s="108" t="s">
        <v>100</v>
      </c>
    </row>
    <row r="73" ht="15">
      <c r="A73" s="108" t="s">
        <v>101</v>
      </c>
    </row>
    <row r="74" ht="15">
      <c r="A74" s="108" t="s">
        <v>102</v>
      </c>
    </row>
  </sheetData>
  <sheetProtection/>
  <mergeCells count="14">
    <mergeCell ref="A41:E41"/>
    <mergeCell ref="A53:E53"/>
    <mergeCell ref="A54:E54"/>
    <mergeCell ref="A55:E55"/>
    <mergeCell ref="A69:D69"/>
    <mergeCell ref="A1:F1"/>
    <mergeCell ref="A8:F8"/>
    <mergeCell ref="A9:F9"/>
    <mergeCell ref="A18:B18"/>
    <mergeCell ref="A23:E23"/>
    <mergeCell ref="A24:E24"/>
    <mergeCell ref="A25:E25"/>
    <mergeCell ref="A39:E39"/>
    <mergeCell ref="A40:E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34">
      <selection activeCell="E69" sqref="E69"/>
    </sheetView>
  </sheetViews>
  <sheetFormatPr defaultColWidth="11.57421875" defaultRowHeight="15"/>
  <cols>
    <col min="1" max="1" width="80.7109375" style="83" customWidth="1"/>
    <col min="2" max="2" width="17.140625" style="82" customWidth="1"/>
    <col min="3" max="3" width="17.28125" style="82" customWidth="1"/>
    <col min="4" max="4" width="17.7109375" style="82" customWidth="1"/>
    <col min="5" max="5" width="17.140625" style="82" bestFit="1" customWidth="1"/>
    <col min="6" max="7" width="19.421875" style="82" bestFit="1" customWidth="1"/>
    <col min="8" max="8" width="13.57421875" style="82" bestFit="1" customWidth="1"/>
    <col min="9" max="9" width="12.57421875" style="82" bestFit="1" customWidth="1"/>
    <col min="10" max="16384" width="11.57421875" style="82" customWidth="1"/>
  </cols>
  <sheetData>
    <row r="1" spans="1:6" ht="15" customHeight="1">
      <c r="A1" s="154" t="s">
        <v>39</v>
      </c>
      <c r="B1" s="154"/>
      <c r="C1" s="154"/>
      <c r="D1" s="154"/>
      <c r="E1" s="154"/>
      <c r="F1" s="154"/>
    </row>
    <row r="2" spans="1:5" ht="15" customHeight="1">
      <c r="A2" s="16" t="s">
        <v>0</v>
      </c>
      <c r="B2" s="17" t="s">
        <v>11</v>
      </c>
      <c r="C2" s="18"/>
      <c r="D2" s="18"/>
      <c r="E2" s="18"/>
    </row>
    <row r="3" spans="1:5" ht="15" customHeight="1">
      <c r="A3" s="16" t="s">
        <v>1</v>
      </c>
      <c r="B3" s="17" t="s">
        <v>10</v>
      </c>
      <c r="C3" s="19"/>
      <c r="D3" s="20"/>
      <c r="E3" s="20"/>
    </row>
    <row r="4" spans="1:5" ht="15" customHeight="1">
      <c r="A4" s="16" t="s">
        <v>4</v>
      </c>
      <c r="B4" s="18" t="s">
        <v>14</v>
      </c>
      <c r="C4" s="19"/>
      <c r="D4" s="20"/>
      <c r="E4" s="20"/>
    </row>
    <row r="5" spans="1:5" ht="15" customHeight="1">
      <c r="A5" s="16" t="s">
        <v>69</v>
      </c>
      <c r="B5" s="22" t="s">
        <v>90</v>
      </c>
      <c r="C5" s="18"/>
      <c r="D5" s="18"/>
      <c r="E5" s="18"/>
    </row>
    <row r="6" spans="1:5" ht="15" customHeight="1">
      <c r="A6" s="16"/>
      <c r="B6" s="22"/>
      <c r="C6" s="18"/>
      <c r="D6" s="18"/>
      <c r="E6" s="18"/>
    </row>
    <row r="7" ht="15" customHeight="1"/>
    <row r="8" spans="1:6" ht="15" customHeight="1">
      <c r="A8" s="154" t="s">
        <v>41</v>
      </c>
      <c r="B8" s="154"/>
      <c r="C8" s="154"/>
      <c r="D8" s="154"/>
      <c r="E8" s="154"/>
      <c r="F8" s="154"/>
    </row>
    <row r="9" spans="1:6" ht="15" customHeight="1">
      <c r="A9" s="154" t="s">
        <v>42</v>
      </c>
      <c r="B9" s="154"/>
      <c r="C9" s="154"/>
      <c r="D9" s="154"/>
      <c r="E9" s="154"/>
      <c r="F9" s="154"/>
    </row>
    <row r="10" ht="15" customHeight="1"/>
    <row r="11" spans="1:6" ht="15" customHeight="1" thickBot="1">
      <c r="A11" s="3" t="s">
        <v>103</v>
      </c>
      <c r="B11" s="26" t="s">
        <v>2</v>
      </c>
      <c r="C11" s="26" t="s">
        <v>30</v>
      </c>
      <c r="D11" s="26" t="s">
        <v>86</v>
      </c>
      <c r="E11" s="26" t="s">
        <v>87</v>
      </c>
      <c r="F11" s="26" t="s">
        <v>38</v>
      </c>
    </row>
    <row r="12" spans="1:6" ht="15" customHeight="1">
      <c r="A12" s="84"/>
      <c r="B12" s="85"/>
      <c r="C12" s="86"/>
      <c r="D12" s="86"/>
      <c r="E12" s="86"/>
      <c r="F12" s="86"/>
    </row>
    <row r="13" spans="1:6" ht="15" customHeight="1">
      <c r="A13" s="87" t="s">
        <v>12</v>
      </c>
      <c r="B13" s="88" t="s">
        <v>23</v>
      </c>
      <c r="C13" s="88">
        <v>31</v>
      </c>
      <c r="D13" s="88">
        <v>5</v>
      </c>
      <c r="E13" s="88">
        <v>3</v>
      </c>
      <c r="F13" s="86">
        <f>SUM(C13:E13)</f>
        <v>39</v>
      </c>
    </row>
    <row r="14" spans="1:6" ht="15" customHeight="1">
      <c r="A14" s="87" t="s">
        <v>13</v>
      </c>
      <c r="B14" s="88" t="s">
        <v>23</v>
      </c>
      <c r="C14" s="88"/>
      <c r="D14" s="88"/>
      <c r="E14" s="88"/>
      <c r="F14" s="86">
        <f>SUM(C14:E14)</f>
        <v>0</v>
      </c>
    </row>
    <row r="15" spans="1:6" ht="15" customHeight="1">
      <c r="A15" s="57" t="s">
        <v>19</v>
      </c>
      <c r="B15" s="88" t="s">
        <v>23</v>
      </c>
      <c r="C15" s="88">
        <v>4</v>
      </c>
      <c r="D15" s="88">
        <v>2</v>
      </c>
      <c r="E15" s="88">
        <v>6</v>
      </c>
      <c r="F15" s="86">
        <f>SUM(C15:E15)</f>
        <v>12</v>
      </c>
    </row>
    <row r="16" spans="1:6" ht="15" customHeight="1">
      <c r="A16" s="57" t="s">
        <v>20</v>
      </c>
      <c r="B16" s="88" t="s">
        <v>23</v>
      </c>
      <c r="C16" s="88">
        <v>0</v>
      </c>
      <c r="D16" s="88">
        <v>0</v>
      </c>
      <c r="E16" s="88">
        <v>0</v>
      </c>
      <c r="F16" s="86">
        <f>SUM(C16:E16)</f>
        <v>0</v>
      </c>
    </row>
    <row r="17" spans="1:6" ht="15" customHeight="1">
      <c r="A17" s="89"/>
      <c r="B17" s="85"/>
      <c r="C17" s="86"/>
      <c r="D17" s="86"/>
      <c r="E17" s="86"/>
      <c r="F17" s="86"/>
    </row>
    <row r="18" spans="1:6" ht="15" customHeight="1" thickBot="1">
      <c r="A18" s="156" t="s">
        <v>5</v>
      </c>
      <c r="B18" s="156"/>
      <c r="C18" s="59">
        <f>C13+C14+C15+C16</f>
        <v>35</v>
      </c>
      <c r="D18" s="59">
        <f>D13+D14+D15+D16</f>
        <v>7</v>
      </c>
      <c r="E18" s="59">
        <f>E13+E14+E15+E16</f>
        <v>9</v>
      </c>
      <c r="F18" s="59">
        <f>F13+F14+F15+F16</f>
        <v>51</v>
      </c>
    </row>
    <row r="19" spans="1:6" ht="15" customHeight="1" thickTop="1">
      <c r="A19" s="60" t="s">
        <v>71</v>
      </c>
      <c r="B19" s="85"/>
      <c r="C19" s="85"/>
      <c r="D19" s="85"/>
      <c r="E19" s="85"/>
      <c r="F19" s="85"/>
    </row>
    <row r="20" spans="1:6" ht="15" customHeight="1">
      <c r="A20" s="94" t="s">
        <v>94</v>
      </c>
      <c r="B20" s="85"/>
      <c r="C20" s="85"/>
      <c r="D20" s="85"/>
      <c r="E20" s="85"/>
      <c r="F20" s="85"/>
    </row>
    <row r="21" ht="15" customHeight="1"/>
    <row r="22" ht="15" customHeight="1"/>
    <row r="23" spans="1:5" ht="15" customHeight="1">
      <c r="A23" s="154" t="s">
        <v>44</v>
      </c>
      <c r="B23" s="154"/>
      <c r="C23" s="154"/>
      <c r="D23" s="154"/>
      <c r="E23" s="154"/>
    </row>
    <row r="24" spans="1:5" ht="15" customHeight="1">
      <c r="A24" s="154" t="s">
        <v>45</v>
      </c>
      <c r="B24" s="154"/>
      <c r="C24" s="154"/>
      <c r="D24" s="154"/>
      <c r="E24" s="154"/>
    </row>
    <row r="25" spans="1:5" ht="15" customHeight="1">
      <c r="A25" s="154" t="s">
        <v>46</v>
      </c>
      <c r="B25" s="154"/>
      <c r="C25" s="154"/>
      <c r="D25" s="154"/>
      <c r="E25" s="154"/>
    </row>
    <row r="26" ht="15" customHeight="1"/>
    <row r="27" spans="1:5" ht="15" customHeight="1" thickBot="1">
      <c r="A27" s="3" t="s">
        <v>103</v>
      </c>
      <c r="B27" s="25" t="s">
        <v>30</v>
      </c>
      <c r="C27" s="25" t="s">
        <v>86</v>
      </c>
      <c r="D27" s="25" t="s">
        <v>87</v>
      </c>
      <c r="E27" s="25" t="s">
        <v>88</v>
      </c>
    </row>
    <row r="28" spans="1:5" ht="15" customHeight="1">
      <c r="A28" s="84"/>
      <c r="B28" s="84"/>
      <c r="C28" s="84"/>
      <c r="D28" s="84"/>
      <c r="E28" s="84"/>
    </row>
    <row r="29" spans="1:5" ht="15" customHeight="1">
      <c r="A29" s="61" t="s">
        <v>12</v>
      </c>
      <c r="B29" s="90">
        <v>127285260</v>
      </c>
      <c r="C29" s="90">
        <v>127291600</v>
      </c>
      <c r="D29" s="90">
        <v>157820095.73</v>
      </c>
      <c r="E29" s="90">
        <f aca="true" t="shared" si="0" ref="E29:E34">SUM(B29:D29)</f>
        <v>412396955.73</v>
      </c>
    </row>
    <row r="30" spans="1:5" ht="15" customHeight="1">
      <c r="A30" s="61" t="s">
        <v>13</v>
      </c>
      <c r="B30" s="90">
        <v>0</v>
      </c>
      <c r="C30" s="90">
        <v>0</v>
      </c>
      <c r="D30" s="90">
        <v>0</v>
      </c>
      <c r="E30" s="90">
        <f t="shared" si="0"/>
        <v>0</v>
      </c>
    </row>
    <row r="31" spans="1:5" ht="15">
      <c r="A31" s="62" t="s">
        <v>21</v>
      </c>
      <c r="B31" s="90">
        <v>189759766</v>
      </c>
      <c r="C31" s="90">
        <v>191019514</v>
      </c>
      <c r="D31" s="90">
        <v>277913858.27</v>
      </c>
      <c r="E31" s="90">
        <f t="shared" si="0"/>
        <v>658693138.27</v>
      </c>
    </row>
    <row r="32" spans="1:5" ht="15">
      <c r="A32" s="62" t="s">
        <v>58</v>
      </c>
      <c r="B32" s="90">
        <v>0</v>
      </c>
      <c r="C32" s="90">
        <v>0</v>
      </c>
      <c r="D32" s="90">
        <v>0</v>
      </c>
      <c r="E32" s="90">
        <f t="shared" si="0"/>
        <v>0</v>
      </c>
    </row>
    <row r="33" spans="1:5" s="83" customFormat="1" ht="15">
      <c r="A33" s="62"/>
      <c r="B33" s="90"/>
      <c r="C33" s="90"/>
      <c r="D33" s="90"/>
      <c r="E33" s="90"/>
    </row>
    <row r="34" spans="1:5" ht="15" customHeight="1">
      <c r="A34" s="61" t="s">
        <v>22</v>
      </c>
      <c r="B34" s="90">
        <v>0</v>
      </c>
      <c r="C34" s="90">
        <v>0</v>
      </c>
      <c r="D34" s="90">
        <v>0</v>
      </c>
      <c r="E34" s="90">
        <f t="shared" si="0"/>
        <v>0</v>
      </c>
    </row>
    <row r="35" spans="1:5" ht="15" customHeight="1" thickBot="1">
      <c r="A35" s="45" t="s">
        <v>5</v>
      </c>
      <c r="B35" s="6">
        <f>SUM(B29:B34)</f>
        <v>317045026</v>
      </c>
      <c r="C35" s="6">
        <f>SUM(C29:C34)</f>
        <v>318311114</v>
      </c>
      <c r="D35" s="6">
        <f>SUM(D29:D34)</f>
        <v>435733954</v>
      </c>
      <c r="E35" s="6">
        <f>SUM(E29:E34)</f>
        <v>1071090094</v>
      </c>
    </row>
    <row r="36" spans="1:4" ht="15" customHeight="1" thickTop="1">
      <c r="A36" s="83" t="s">
        <v>73</v>
      </c>
      <c r="B36" s="84"/>
      <c r="C36" s="84"/>
      <c r="D36" s="84"/>
    </row>
    <row r="37" spans="2:4" ht="15" customHeight="1">
      <c r="B37" s="18"/>
      <c r="C37" s="18"/>
      <c r="D37" s="83"/>
    </row>
    <row r="38" spans="1:4" ht="15" customHeight="1">
      <c r="A38" s="63"/>
      <c r="B38" s="18"/>
      <c r="C38" s="18"/>
      <c r="D38" s="83"/>
    </row>
    <row r="39" spans="1:5" ht="15" customHeight="1">
      <c r="A39" s="154" t="s">
        <v>89</v>
      </c>
      <c r="B39" s="154"/>
      <c r="C39" s="154"/>
      <c r="D39" s="154"/>
      <c r="E39" s="154"/>
    </row>
    <row r="40" spans="1:5" ht="15" customHeight="1">
      <c r="A40" s="154" t="s">
        <v>50</v>
      </c>
      <c r="B40" s="154"/>
      <c r="C40" s="154"/>
      <c r="D40" s="154"/>
      <c r="E40" s="154"/>
    </row>
    <row r="41" spans="1:5" ht="15" customHeight="1">
      <c r="A41" s="154" t="s">
        <v>46</v>
      </c>
      <c r="B41" s="154"/>
      <c r="C41" s="154"/>
      <c r="D41" s="154"/>
      <c r="E41" s="154"/>
    </row>
    <row r="42" ht="15" customHeight="1"/>
    <row r="43" spans="1:5" ht="15" customHeight="1" thickBot="1">
      <c r="A43" s="25" t="s">
        <v>3</v>
      </c>
      <c r="B43" s="64" t="s">
        <v>30</v>
      </c>
      <c r="C43" s="64" t="s">
        <v>86</v>
      </c>
      <c r="D43" s="64" t="s">
        <v>87</v>
      </c>
      <c r="E43" s="64" t="s">
        <v>88</v>
      </c>
    </row>
    <row r="44" spans="1:5" ht="15" customHeight="1">
      <c r="A44" s="84"/>
      <c r="B44" s="84"/>
      <c r="C44" s="84"/>
      <c r="D44" s="84"/>
      <c r="E44" s="84"/>
    </row>
    <row r="45" spans="1:5" ht="15" customHeight="1">
      <c r="A45" s="7" t="s">
        <v>34</v>
      </c>
      <c r="B45" s="65">
        <v>317045026</v>
      </c>
      <c r="C45" s="65">
        <v>318311114</v>
      </c>
      <c r="D45" s="65">
        <v>435733954</v>
      </c>
      <c r="E45" s="65">
        <f>SUM(B45:D45)</f>
        <v>1071090094</v>
      </c>
    </row>
    <row r="46" spans="1:5" ht="15" customHeight="1">
      <c r="A46" s="7" t="s">
        <v>33</v>
      </c>
      <c r="B46" s="65">
        <v>0</v>
      </c>
      <c r="C46" s="65">
        <v>0</v>
      </c>
      <c r="D46" s="65">
        <v>0</v>
      </c>
      <c r="E46" s="65">
        <f>SUM(B46:D46)</f>
        <v>0</v>
      </c>
    </row>
    <row r="47" spans="1:5" s="95" customFormat="1" ht="15" customHeight="1">
      <c r="A47" s="7"/>
      <c r="B47" s="65"/>
      <c r="C47" s="65"/>
      <c r="D47" s="65"/>
      <c r="E47" s="65"/>
    </row>
    <row r="48" spans="1:5" ht="15" customHeight="1">
      <c r="A48" s="84"/>
      <c r="B48" s="91"/>
      <c r="C48" s="91"/>
      <c r="D48" s="91"/>
      <c r="E48" s="91"/>
    </row>
    <row r="49" spans="1:5" ht="15" customHeight="1" thickBot="1">
      <c r="A49" s="52" t="s">
        <v>5</v>
      </c>
      <c r="B49" s="67">
        <f>SUM(B45:B48)</f>
        <v>317045026</v>
      </c>
      <c r="C49" s="67">
        <f>SUM(C45:C48)</f>
        <v>318311114</v>
      </c>
      <c r="D49" s="67">
        <f>SUM(D45:D48)</f>
        <v>435733954</v>
      </c>
      <c r="E49" s="67">
        <f>SUM(B49:D49)</f>
        <v>1071090094</v>
      </c>
    </row>
    <row r="50" ht="15" customHeight="1" thickTop="1">
      <c r="A50" s="92" t="s">
        <v>92</v>
      </c>
    </row>
    <row r="51" ht="15" customHeight="1"/>
    <row r="52" ht="15" customHeight="1"/>
    <row r="53" spans="1:5" ht="15" customHeight="1">
      <c r="A53" s="159" t="s">
        <v>48</v>
      </c>
      <c r="B53" s="159"/>
      <c r="C53" s="159"/>
      <c r="D53" s="159"/>
      <c r="E53" s="159"/>
    </row>
    <row r="54" spans="1:5" ht="15" customHeight="1">
      <c r="A54" s="159" t="s">
        <v>6</v>
      </c>
      <c r="B54" s="159"/>
      <c r="C54" s="159"/>
      <c r="D54" s="159"/>
      <c r="E54" s="159"/>
    </row>
    <row r="55" spans="1:5" ht="18" customHeight="1">
      <c r="A55" s="159" t="s">
        <v>46</v>
      </c>
      <c r="B55" s="159"/>
      <c r="C55" s="159"/>
      <c r="D55" s="159"/>
      <c r="E55" s="159"/>
    </row>
    <row r="56" spans="1:5" ht="15" customHeight="1">
      <c r="A56" s="1"/>
      <c r="B56" s="2"/>
      <c r="C56" s="2"/>
      <c r="D56" s="2"/>
      <c r="E56" s="2"/>
    </row>
    <row r="57" spans="1:5" ht="15" customHeight="1" thickBot="1">
      <c r="A57" s="3" t="s">
        <v>3</v>
      </c>
      <c r="B57" s="64" t="s">
        <v>30</v>
      </c>
      <c r="C57" s="64" t="s">
        <v>86</v>
      </c>
      <c r="D57" s="64" t="s">
        <v>87</v>
      </c>
      <c r="E57" s="64" t="s">
        <v>88</v>
      </c>
    </row>
    <row r="58" spans="1:7" ht="15" customHeight="1">
      <c r="A58" s="5" t="s">
        <v>54</v>
      </c>
      <c r="B58" s="98">
        <f>3T!E66</f>
        <v>34351596.629999995</v>
      </c>
      <c r="C58" s="98">
        <f>B66</f>
        <v>48146562.25999999</v>
      </c>
      <c r="D58" s="98">
        <f>C66</f>
        <v>380752080.89</v>
      </c>
      <c r="E58" s="98">
        <f>+B58</f>
        <v>34351596.629999995</v>
      </c>
      <c r="G58" s="105" t="s">
        <v>104</v>
      </c>
    </row>
    <row r="59" spans="1:9" ht="15" customHeight="1">
      <c r="A59" s="5" t="s">
        <v>7</v>
      </c>
      <c r="B59" s="98">
        <v>330839991.63</v>
      </c>
      <c r="C59" s="98">
        <v>650916632.63</v>
      </c>
      <c r="D59" s="98">
        <v>55128946.55</v>
      </c>
      <c r="E59" s="98">
        <f>SUM(B59:D59)</f>
        <v>1036885570.81</v>
      </c>
      <c r="G59" s="152">
        <v>330839991.63</v>
      </c>
      <c r="H59" s="152">
        <v>650916632.63</v>
      </c>
      <c r="I59" s="152">
        <v>55128946.55</v>
      </c>
    </row>
    <row r="60" spans="1:5" ht="15" customHeight="1">
      <c r="A60" s="5" t="s">
        <v>95</v>
      </c>
      <c r="B60" s="98"/>
      <c r="C60" s="98"/>
      <c r="D60" s="98"/>
      <c r="E60" s="98"/>
    </row>
    <row r="61" spans="1:5" s="83" customFormat="1" ht="15" customHeight="1">
      <c r="A61" s="5" t="s">
        <v>96</v>
      </c>
      <c r="B61" s="98"/>
      <c r="C61" s="98"/>
      <c r="D61" s="98"/>
      <c r="E61" s="98"/>
    </row>
    <row r="62" spans="1:5" ht="15" customHeight="1">
      <c r="A62" s="5" t="s">
        <v>8</v>
      </c>
      <c r="B62" s="98">
        <f>B58+B59</f>
        <v>365191588.26</v>
      </c>
      <c r="C62" s="117">
        <f>C58+C59</f>
        <v>699063194.89</v>
      </c>
      <c r="D62" s="117">
        <f>D58+D59</f>
        <v>435881027.44</v>
      </c>
      <c r="E62" s="117">
        <f>E58+E59</f>
        <v>1071237167.4399999</v>
      </c>
    </row>
    <row r="63" spans="1:5" ht="15" customHeight="1">
      <c r="A63" s="5" t="s">
        <v>95</v>
      </c>
      <c r="B63" s="98"/>
      <c r="C63" s="98"/>
      <c r="D63" s="98"/>
      <c r="E63" s="98"/>
    </row>
    <row r="64" spans="1:5" ht="15" customHeight="1">
      <c r="A64" s="5" t="s">
        <v>96</v>
      </c>
      <c r="B64" s="98"/>
      <c r="C64" s="98"/>
      <c r="D64" s="98"/>
      <c r="E64" s="98"/>
    </row>
    <row r="65" spans="1:5" ht="15" customHeight="1">
      <c r="A65" s="5" t="s">
        <v>74</v>
      </c>
      <c r="B65" s="98">
        <f>B49</f>
        <v>317045026</v>
      </c>
      <c r="C65" s="117">
        <f>C49</f>
        <v>318311114</v>
      </c>
      <c r="D65" s="117">
        <f>D49</f>
        <v>435733954</v>
      </c>
      <c r="E65" s="98">
        <f>+SUM(B65:D65)</f>
        <v>1071090094</v>
      </c>
    </row>
    <row r="66" spans="1:5" ht="15" customHeight="1">
      <c r="A66" s="5" t="s">
        <v>9</v>
      </c>
      <c r="B66" s="98">
        <f>B62-B65</f>
        <v>48146562.25999999</v>
      </c>
      <c r="C66" s="98">
        <f>C62-C65</f>
        <v>380752080.89</v>
      </c>
      <c r="D66" s="98">
        <f>D62-D65</f>
        <v>147073.43999999762</v>
      </c>
      <c r="E66" s="98">
        <f>E62-E65</f>
        <v>147073.439999938</v>
      </c>
    </row>
    <row r="67" spans="1:5" ht="15" customHeight="1" thickBot="1">
      <c r="A67" s="4"/>
      <c r="B67" s="10"/>
      <c r="C67" s="10"/>
      <c r="D67" s="10"/>
      <c r="E67" s="10"/>
    </row>
    <row r="68" spans="1:6" ht="15" customHeight="1" thickTop="1">
      <c r="A68" s="151" t="s">
        <v>105</v>
      </c>
      <c r="B68" s="91"/>
      <c r="C68" s="91"/>
      <c r="D68" s="91"/>
      <c r="E68" s="91"/>
      <c r="F68" s="24"/>
    </row>
    <row r="69" spans="1:6" ht="15.75">
      <c r="A69" s="160" t="s">
        <v>98</v>
      </c>
      <c r="B69" s="160"/>
      <c r="C69" s="160"/>
      <c r="D69" s="160"/>
      <c r="E69" s="2"/>
      <c r="F69" s="24"/>
    </row>
    <row r="72" ht="15">
      <c r="A72" s="108" t="s">
        <v>100</v>
      </c>
    </row>
    <row r="73" ht="15">
      <c r="A73" s="108" t="s">
        <v>101</v>
      </c>
    </row>
    <row r="74" ht="15">
      <c r="A74" s="108" t="s">
        <v>102</v>
      </c>
    </row>
  </sheetData>
  <sheetProtection/>
  <mergeCells count="14">
    <mergeCell ref="A1:F1"/>
    <mergeCell ref="A8:F8"/>
    <mergeCell ref="A9:F9"/>
    <mergeCell ref="A18:B18"/>
    <mergeCell ref="A23:E23"/>
    <mergeCell ref="A24:E24"/>
    <mergeCell ref="A55:E55"/>
    <mergeCell ref="A69:D69"/>
    <mergeCell ref="A25:E25"/>
    <mergeCell ref="A39:E39"/>
    <mergeCell ref="A40:E40"/>
    <mergeCell ref="A41:E41"/>
    <mergeCell ref="A53:E53"/>
    <mergeCell ref="A54:E5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46">
      <selection activeCell="A68" sqref="A68"/>
    </sheetView>
  </sheetViews>
  <sheetFormatPr defaultColWidth="11.421875" defaultRowHeight="15"/>
  <cols>
    <col min="1" max="1" width="60.421875" style="53" customWidth="1"/>
    <col min="2" max="2" width="20.7109375" style="53" customWidth="1"/>
    <col min="3" max="4" width="16.28125" style="53" bestFit="1" customWidth="1"/>
    <col min="5" max="5" width="18.00390625" style="53" bestFit="1" customWidth="1"/>
    <col min="6" max="16384" width="11.421875" style="53" customWidth="1"/>
  </cols>
  <sheetData>
    <row r="1" spans="1:11" s="15" customFormat="1" ht="15" customHeight="1">
      <c r="A1" s="154" t="s">
        <v>39</v>
      </c>
      <c r="B1" s="154"/>
      <c r="C1" s="154"/>
      <c r="D1" s="154"/>
      <c r="E1" s="154"/>
      <c r="F1" s="154"/>
      <c r="G1" s="154"/>
      <c r="H1" s="154"/>
      <c r="I1" s="154"/>
      <c r="J1" s="13"/>
      <c r="K1" s="14"/>
    </row>
    <row r="2" spans="1:11" s="15" customFormat="1" ht="15" customHeight="1">
      <c r="A2" s="16" t="s">
        <v>0</v>
      </c>
      <c r="B2" s="17" t="s">
        <v>11</v>
      </c>
      <c r="C2" s="18"/>
      <c r="D2" s="18"/>
      <c r="E2" s="18"/>
      <c r="F2" s="17"/>
      <c r="G2" s="18"/>
      <c r="H2" s="18"/>
      <c r="I2" s="18"/>
      <c r="J2" s="18"/>
      <c r="K2" s="14"/>
    </row>
    <row r="3" spans="1:11" s="15" customFormat="1" ht="15.75">
      <c r="A3" s="16" t="s">
        <v>1</v>
      </c>
      <c r="B3" s="17" t="s">
        <v>10</v>
      </c>
      <c r="C3" s="19"/>
      <c r="D3" s="20"/>
      <c r="E3" s="20"/>
      <c r="F3" s="17"/>
      <c r="G3" s="19"/>
      <c r="H3" s="20"/>
      <c r="I3" s="20"/>
      <c r="J3" s="19"/>
      <c r="K3" s="21"/>
    </row>
    <row r="4" spans="1:11" s="15" customFormat="1" ht="15" customHeight="1">
      <c r="A4" s="16" t="s">
        <v>4</v>
      </c>
      <c r="B4" s="18" t="s">
        <v>14</v>
      </c>
      <c r="C4" s="19"/>
      <c r="D4" s="20"/>
      <c r="E4" s="20"/>
      <c r="F4" s="18"/>
      <c r="G4" s="19"/>
      <c r="H4" s="20"/>
      <c r="I4" s="20"/>
      <c r="J4" s="19"/>
      <c r="K4" s="14"/>
    </row>
    <row r="5" spans="1:11" s="15" customFormat="1" ht="15" customHeight="1">
      <c r="A5" s="16" t="s">
        <v>40</v>
      </c>
      <c r="B5" s="22" t="s">
        <v>66</v>
      </c>
      <c r="C5" s="18"/>
      <c r="D5" s="18"/>
      <c r="E5" s="18"/>
      <c r="F5" s="22"/>
      <c r="G5" s="18"/>
      <c r="H5" s="18"/>
      <c r="I5" s="18"/>
      <c r="J5" s="18"/>
      <c r="K5" s="14"/>
    </row>
    <row r="6" spans="1:11" s="15" customFormat="1" ht="15" customHeight="1">
      <c r="A6" s="16"/>
      <c r="B6" s="22"/>
      <c r="C6" s="23"/>
      <c r="D6" s="23"/>
      <c r="E6" s="23"/>
      <c r="F6" s="23"/>
      <c r="G6" s="23"/>
      <c r="H6" s="23"/>
      <c r="I6" s="23"/>
      <c r="J6" s="23"/>
      <c r="K6" s="14"/>
    </row>
    <row r="7" spans="1:11" s="15" customFormat="1" ht="15" customHeight="1">
      <c r="A7" s="16"/>
      <c r="B7" s="68"/>
      <c r="C7" s="68"/>
      <c r="D7" s="68"/>
      <c r="E7" s="68"/>
      <c r="F7" s="68"/>
      <c r="G7" s="68"/>
      <c r="H7" s="68"/>
      <c r="I7" s="68"/>
      <c r="J7" s="68"/>
      <c r="K7" s="14"/>
    </row>
    <row r="8" spans="1:11" s="15" customFormat="1" ht="15" customHeight="1">
      <c r="A8" s="154" t="s">
        <v>41</v>
      </c>
      <c r="B8" s="154"/>
      <c r="C8" s="154"/>
      <c r="D8" s="154"/>
      <c r="E8" s="154"/>
      <c r="F8" s="23"/>
      <c r="G8" s="23"/>
      <c r="H8" s="23"/>
      <c r="I8" s="23"/>
      <c r="J8" s="23"/>
      <c r="K8" s="14"/>
    </row>
    <row r="9" spans="1:11" s="15" customFormat="1" ht="15.75">
      <c r="A9" s="154" t="s">
        <v>42</v>
      </c>
      <c r="B9" s="154"/>
      <c r="C9" s="154"/>
      <c r="D9" s="154"/>
      <c r="E9" s="154"/>
      <c r="F9" s="23"/>
      <c r="G9" s="23"/>
      <c r="H9" s="23"/>
      <c r="I9" s="23"/>
      <c r="J9" s="23"/>
      <c r="K9" s="14"/>
    </row>
    <row r="10" s="24" customFormat="1" ht="15" customHeight="1">
      <c r="A10" s="15"/>
    </row>
    <row r="11" spans="1:5" s="27" customFormat="1" ht="15" customHeight="1" thickBot="1">
      <c r="A11" s="3" t="s">
        <v>103</v>
      </c>
      <c r="B11" s="26" t="s">
        <v>2</v>
      </c>
      <c r="C11" s="26" t="s">
        <v>36</v>
      </c>
      <c r="D11" s="26" t="s">
        <v>37</v>
      </c>
      <c r="E11" s="26" t="s">
        <v>67</v>
      </c>
    </row>
    <row r="12" spans="1:5" s="24" customFormat="1" ht="15" customHeight="1">
      <c r="A12" s="28"/>
      <c r="B12" s="28"/>
      <c r="C12" s="28"/>
      <c r="D12" s="28"/>
      <c r="E12" s="28"/>
    </row>
    <row r="13" spans="1:5" s="24" customFormat="1" ht="15">
      <c r="A13" s="29" t="s">
        <v>12</v>
      </c>
      <c r="B13" s="30" t="s">
        <v>23</v>
      </c>
      <c r="C13" s="30">
        <f>1T!L13</f>
        <v>1784</v>
      </c>
      <c r="D13" s="30">
        <f>2T!F13</f>
        <v>891</v>
      </c>
      <c r="E13" s="30">
        <f>SUM(C13:D13)</f>
        <v>2675</v>
      </c>
    </row>
    <row r="14" spans="1:5" s="24" customFormat="1" ht="15">
      <c r="A14" s="29" t="s">
        <v>13</v>
      </c>
      <c r="B14" s="30" t="s">
        <v>23</v>
      </c>
      <c r="C14" s="30">
        <f>1T!L14</f>
        <v>0</v>
      </c>
      <c r="D14" s="30">
        <f>2T!F14</f>
        <v>0</v>
      </c>
      <c r="E14" s="30">
        <f>SUM(C14:D14)</f>
        <v>0</v>
      </c>
    </row>
    <row r="15" spans="1:5" s="24" customFormat="1" ht="30">
      <c r="A15" s="31" t="s">
        <v>19</v>
      </c>
      <c r="B15" s="30" t="s">
        <v>23</v>
      </c>
      <c r="C15" s="30">
        <f>1T!L15</f>
        <v>951</v>
      </c>
      <c r="D15" s="30">
        <f>2T!F15</f>
        <v>19</v>
      </c>
      <c r="E15" s="30">
        <f>SUM(C15:D15)</f>
        <v>970</v>
      </c>
    </row>
    <row r="16" spans="1:5" s="24" customFormat="1" ht="30">
      <c r="A16" s="31" t="s">
        <v>20</v>
      </c>
      <c r="B16" s="30" t="s">
        <v>23</v>
      </c>
      <c r="C16" s="30">
        <f>1T!L16</f>
        <v>49</v>
      </c>
      <c r="D16" s="30">
        <f>2T!F16</f>
        <v>5</v>
      </c>
      <c r="E16" s="30">
        <f>SUM(C16:D16)</f>
        <v>54</v>
      </c>
    </row>
    <row r="17" spans="1:5" s="24" customFormat="1" ht="15" customHeight="1">
      <c r="A17" s="33"/>
      <c r="B17" s="28"/>
      <c r="C17" s="30">
        <f>1T!L17</f>
        <v>0</v>
      </c>
      <c r="D17" s="30">
        <f>2T!F17</f>
        <v>0</v>
      </c>
      <c r="E17" s="30">
        <f>SUM(C17:D17)</f>
        <v>0</v>
      </c>
    </row>
    <row r="18" spans="1:12" s="24" customFormat="1" ht="18.75" customHeight="1" thickBot="1">
      <c r="A18" s="156" t="s">
        <v>5</v>
      </c>
      <c r="B18" s="156"/>
      <c r="C18" s="12">
        <f>+SUM(C13:C16)</f>
        <v>2784</v>
      </c>
      <c r="D18" s="12">
        <f>+SUM(D13:D16)</f>
        <v>915</v>
      </c>
      <c r="E18" s="12">
        <f>+SUM(E13:E16)</f>
        <v>3699</v>
      </c>
      <c r="F18" s="32"/>
      <c r="G18" s="32"/>
      <c r="H18" s="32"/>
      <c r="I18" s="32"/>
      <c r="J18" s="32"/>
      <c r="K18" s="32"/>
      <c r="L18" s="32"/>
    </row>
    <row r="19" spans="1:13" s="24" customFormat="1" ht="16.5" thickTop="1">
      <c r="A19" s="155" t="s">
        <v>31</v>
      </c>
      <c r="B19" s="155"/>
      <c r="C19" s="155"/>
      <c r="D19" s="155"/>
      <c r="E19" s="155"/>
      <c r="F19" s="34"/>
      <c r="G19" s="34"/>
      <c r="H19" s="34"/>
      <c r="I19" s="34"/>
      <c r="J19" s="34"/>
      <c r="K19" s="34"/>
      <c r="L19" s="34"/>
      <c r="M19" s="34"/>
    </row>
    <row r="20" spans="1:13" s="24" customFormat="1" ht="15" customHeight="1">
      <c r="A20" s="14" t="s">
        <v>56</v>
      </c>
      <c r="B20" s="14"/>
      <c r="C20" s="14"/>
      <c r="D20" s="14"/>
      <c r="E20" s="14"/>
      <c r="F20" s="35"/>
      <c r="G20" s="35"/>
      <c r="H20" s="35"/>
      <c r="I20" s="35"/>
      <c r="J20" s="35"/>
      <c r="K20" s="35"/>
      <c r="L20" s="35"/>
      <c r="M20" s="35"/>
    </row>
    <row r="23" spans="1:12" s="24" customFormat="1" ht="15" customHeight="1">
      <c r="A23" s="158" t="s">
        <v>57</v>
      </c>
      <c r="B23" s="158"/>
      <c r="C23" s="158"/>
      <c r="D23" s="158"/>
      <c r="E23" s="158"/>
      <c r="F23" s="36"/>
      <c r="G23" s="36"/>
      <c r="H23" s="36"/>
      <c r="I23" s="36"/>
      <c r="J23" s="36"/>
      <c r="K23" s="36"/>
      <c r="L23" s="36"/>
    </row>
    <row r="24" spans="1:12" s="24" customFormat="1" ht="15.75">
      <c r="A24" s="154" t="s">
        <v>61</v>
      </c>
      <c r="B24" s="154"/>
      <c r="C24" s="154"/>
      <c r="D24" s="154"/>
      <c r="E24" s="154"/>
      <c r="F24" s="37"/>
      <c r="G24" s="37"/>
      <c r="H24" s="37"/>
      <c r="I24" s="37"/>
      <c r="J24" s="37"/>
      <c r="K24" s="37"/>
      <c r="L24" s="37"/>
    </row>
    <row r="25" spans="1:12" s="24" customFormat="1" ht="15" customHeight="1">
      <c r="A25" s="154" t="s">
        <v>46</v>
      </c>
      <c r="B25" s="154"/>
      <c r="C25" s="154"/>
      <c r="D25" s="154"/>
      <c r="E25" s="154"/>
      <c r="F25" s="161"/>
      <c r="G25" s="161"/>
      <c r="H25" s="161"/>
      <c r="I25" s="161"/>
      <c r="J25" s="161"/>
      <c r="K25" s="161"/>
      <c r="L25" s="161"/>
    </row>
    <row r="26" spans="1:15" s="24" customFormat="1" ht="15" customHeight="1">
      <c r="A26" s="38"/>
      <c r="B26" s="3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32"/>
      <c r="N26" s="32"/>
      <c r="O26" s="32"/>
    </row>
    <row r="27" spans="1:5" s="42" customFormat="1" ht="15" customHeight="1" thickBot="1">
      <c r="A27" s="3" t="s">
        <v>103</v>
      </c>
      <c r="B27" s="26" t="s">
        <v>36</v>
      </c>
      <c r="C27" s="26" t="s">
        <v>37</v>
      </c>
      <c r="D27" s="26" t="s">
        <v>67</v>
      </c>
      <c r="E27" s="41"/>
    </row>
    <row r="28" spans="1:5" s="24" customFormat="1" ht="15" customHeight="1">
      <c r="A28" s="8"/>
      <c r="B28" s="8"/>
      <c r="C28" s="8"/>
      <c r="D28" s="8"/>
      <c r="E28" s="32"/>
    </row>
    <row r="29" spans="1:5" s="24" customFormat="1" ht="15">
      <c r="A29" s="43" t="s">
        <v>12</v>
      </c>
      <c r="B29" s="56">
        <f>1T!E29</f>
        <v>167319530</v>
      </c>
      <c r="C29" s="56">
        <f>2T!E29</f>
        <v>348193460</v>
      </c>
      <c r="D29" s="56">
        <f aca="true" t="shared" si="0" ref="D29:D34">SUM(B29:C29)</f>
        <v>515512990</v>
      </c>
      <c r="E29" s="44"/>
    </row>
    <row r="30" spans="1:4" s="24" customFormat="1" ht="15">
      <c r="A30" s="43" t="s">
        <v>13</v>
      </c>
      <c r="B30" s="56">
        <f>1T!E30</f>
        <v>0</v>
      </c>
      <c r="C30" s="56">
        <f>2T!E30</f>
        <v>0</v>
      </c>
      <c r="D30" s="56">
        <f t="shared" si="0"/>
        <v>0</v>
      </c>
    </row>
    <row r="31" spans="1:4" s="24" customFormat="1" ht="30">
      <c r="A31" s="43" t="s">
        <v>21</v>
      </c>
      <c r="B31" s="56">
        <f>1T!E31</f>
        <v>613477342</v>
      </c>
      <c r="C31" s="56">
        <f>2T!E31</f>
        <v>582893163</v>
      </c>
      <c r="D31" s="56">
        <f t="shared" si="0"/>
        <v>1196370505</v>
      </c>
    </row>
    <row r="32" spans="1:4" s="24" customFormat="1" ht="30">
      <c r="A32" s="43" t="s">
        <v>58</v>
      </c>
      <c r="B32" s="56">
        <f>1T!E32</f>
        <v>39934649</v>
      </c>
      <c r="C32" s="56">
        <f>2T!E32</f>
        <v>43238366</v>
      </c>
      <c r="D32" s="56">
        <f t="shared" si="0"/>
        <v>83173015</v>
      </c>
    </row>
    <row r="33" spans="1:4" s="24" customFormat="1" ht="30">
      <c r="A33" s="43" t="s">
        <v>59</v>
      </c>
      <c r="B33" s="56">
        <f>1T!E33</f>
        <v>0</v>
      </c>
      <c r="C33" s="56">
        <f>2T!E33</f>
        <v>0</v>
      </c>
      <c r="D33" s="56">
        <f t="shared" si="0"/>
        <v>0</v>
      </c>
    </row>
    <row r="34" spans="1:4" s="24" customFormat="1" ht="15">
      <c r="A34" s="43" t="s">
        <v>22</v>
      </c>
      <c r="B34" s="56">
        <f>1T!E34</f>
        <v>0</v>
      </c>
      <c r="C34" s="56">
        <f>2T!E34</f>
        <v>0</v>
      </c>
      <c r="D34" s="56">
        <f t="shared" si="0"/>
        <v>0</v>
      </c>
    </row>
    <row r="35" spans="1:4" s="42" customFormat="1" ht="15" customHeight="1" thickBot="1">
      <c r="A35" s="45" t="s">
        <v>5</v>
      </c>
      <c r="B35" s="6">
        <f>SUM(B29:B34)</f>
        <v>820731521</v>
      </c>
      <c r="C35" s="6">
        <f>SUM(C29:C34)</f>
        <v>974324989</v>
      </c>
      <c r="D35" s="6">
        <f>SUM(D29:D34)</f>
        <v>1795056510</v>
      </c>
    </row>
    <row r="36" spans="1:12" s="24" customFormat="1" ht="16.5" thickTop="1">
      <c r="A36" s="14" t="s">
        <v>62</v>
      </c>
      <c r="B36" s="46"/>
      <c r="C36" s="46"/>
      <c r="D36" s="47"/>
      <c r="E36" s="47"/>
      <c r="F36" s="35"/>
      <c r="G36" s="35"/>
      <c r="H36" s="35"/>
      <c r="I36" s="35"/>
      <c r="J36" s="35"/>
      <c r="K36" s="35"/>
      <c r="L36" s="35"/>
    </row>
    <row r="39" spans="1:12" s="24" customFormat="1" ht="15.75">
      <c r="A39" s="158" t="s">
        <v>89</v>
      </c>
      <c r="B39" s="158"/>
      <c r="C39" s="158"/>
      <c r="D39" s="158"/>
      <c r="E39" s="158"/>
      <c r="F39" s="48"/>
      <c r="G39" s="48"/>
      <c r="H39" s="48"/>
      <c r="I39" s="48"/>
      <c r="J39" s="48"/>
      <c r="K39" s="48"/>
      <c r="L39" s="48"/>
    </row>
    <row r="40" spans="1:12" s="24" customFormat="1" ht="15.75">
      <c r="A40" s="154" t="s">
        <v>63</v>
      </c>
      <c r="B40" s="154"/>
      <c r="C40" s="154"/>
      <c r="D40" s="154"/>
      <c r="E40" s="154"/>
      <c r="F40" s="37"/>
      <c r="G40" s="37"/>
      <c r="H40" s="37"/>
      <c r="I40" s="37"/>
      <c r="J40" s="37"/>
      <c r="K40" s="37"/>
      <c r="L40" s="37"/>
    </row>
    <row r="41" spans="1:12" s="24" customFormat="1" ht="15.75">
      <c r="A41" s="154" t="s">
        <v>46</v>
      </c>
      <c r="B41" s="154"/>
      <c r="C41" s="154"/>
      <c r="D41" s="154"/>
      <c r="E41" s="154"/>
      <c r="F41" s="49"/>
      <c r="G41" s="157"/>
      <c r="H41" s="157"/>
      <c r="I41" s="157"/>
      <c r="J41" s="157"/>
      <c r="K41" s="157"/>
      <c r="L41" s="157"/>
    </row>
    <row r="42" spans="1:12" s="24" customFormat="1" ht="15">
      <c r="A42" s="38"/>
      <c r="B42" s="38"/>
      <c r="C42" s="38"/>
      <c r="D42" s="38"/>
      <c r="E42" s="38"/>
      <c r="F42" s="40"/>
      <c r="G42" s="40"/>
      <c r="H42" s="40"/>
      <c r="I42" s="40"/>
      <c r="J42" s="40"/>
      <c r="K42" s="40"/>
      <c r="L42" s="40"/>
    </row>
    <row r="43" spans="1:4" s="42" customFormat="1" ht="16.5" thickBot="1">
      <c r="A43" s="25" t="s">
        <v>3</v>
      </c>
      <c r="B43" s="26" t="s">
        <v>36</v>
      </c>
      <c r="C43" s="26" t="s">
        <v>37</v>
      </c>
      <c r="D43" s="26" t="s">
        <v>67</v>
      </c>
    </row>
    <row r="44" spans="1:4" s="24" customFormat="1" ht="15.75">
      <c r="A44" s="28"/>
      <c r="B44" s="28"/>
      <c r="C44" s="28"/>
      <c r="D44" s="28"/>
    </row>
    <row r="45" spans="1:4" s="24" customFormat="1" ht="15.75">
      <c r="A45" s="7" t="s">
        <v>34</v>
      </c>
      <c r="B45" s="7">
        <v>780796872</v>
      </c>
      <c r="C45" s="7">
        <f>2T!E45</f>
        <v>931086623</v>
      </c>
      <c r="D45" s="7">
        <f>SUM(B45:C45)</f>
        <v>1711883495</v>
      </c>
    </row>
    <row r="46" spans="1:4" s="24" customFormat="1" ht="15.75">
      <c r="A46" s="7" t="s">
        <v>33</v>
      </c>
      <c r="B46" s="7">
        <v>39934649</v>
      </c>
      <c r="C46" s="7">
        <f>2T!E46</f>
        <v>43238366</v>
      </c>
      <c r="D46" s="7">
        <f>SUM(B46:C46)</f>
        <v>83173015</v>
      </c>
    </row>
    <row r="47" spans="1:4" s="24" customFormat="1" ht="15">
      <c r="A47" s="8"/>
      <c r="B47" s="8"/>
      <c r="C47" s="8"/>
      <c r="D47" s="8"/>
    </row>
    <row r="48" spans="1:4" s="42" customFormat="1" ht="15.75" thickBot="1">
      <c r="A48" s="45" t="s">
        <v>5</v>
      </c>
      <c r="B48" s="6">
        <f>SUM(B45:B47)</f>
        <v>820731521</v>
      </c>
      <c r="C48" s="6">
        <f>SUM(C45:C47)</f>
        <v>974324989</v>
      </c>
      <c r="D48" s="6">
        <f>SUM(D45:D47)</f>
        <v>1795056510</v>
      </c>
    </row>
    <row r="49" spans="1:7" s="24" customFormat="1" ht="16.5" thickTop="1">
      <c r="A49" s="14" t="s">
        <v>83</v>
      </c>
      <c r="B49" s="14"/>
      <c r="C49" s="14"/>
      <c r="D49" s="14"/>
      <c r="E49" s="50"/>
      <c r="F49" s="35"/>
      <c r="G49" s="35"/>
    </row>
    <row r="50" spans="1:5" s="24" customFormat="1" ht="15">
      <c r="A50" s="15"/>
      <c r="B50" s="15"/>
      <c r="C50" s="15"/>
      <c r="D50" s="15"/>
      <c r="E50" s="15"/>
    </row>
    <row r="51" spans="1:5" s="24" customFormat="1" ht="15">
      <c r="A51" s="15"/>
      <c r="B51" s="15"/>
      <c r="C51" s="15"/>
      <c r="D51" s="15"/>
      <c r="E51" s="15"/>
    </row>
    <row r="53" spans="1:5" s="24" customFormat="1" ht="15.75">
      <c r="A53" s="159" t="s">
        <v>48</v>
      </c>
      <c r="B53" s="159"/>
      <c r="C53" s="159"/>
      <c r="D53" s="159"/>
      <c r="E53" s="159"/>
    </row>
    <row r="54" spans="1:5" s="24" customFormat="1" ht="15.75">
      <c r="A54" s="159" t="s">
        <v>6</v>
      </c>
      <c r="B54" s="159"/>
      <c r="C54" s="159"/>
      <c r="D54" s="159"/>
      <c r="E54" s="159"/>
    </row>
    <row r="55" spans="1:5" s="24" customFormat="1" ht="15.75">
      <c r="A55" s="159" t="s">
        <v>46</v>
      </c>
      <c r="B55" s="159"/>
      <c r="C55" s="159"/>
      <c r="D55" s="159"/>
      <c r="E55" s="159"/>
    </row>
    <row r="56" spans="1:5" s="24" customFormat="1" ht="15">
      <c r="A56" s="1"/>
      <c r="B56" s="2"/>
      <c r="C56" s="2"/>
      <c r="D56" s="2"/>
      <c r="E56" s="2"/>
    </row>
    <row r="57" spans="1:5" s="42" customFormat="1" ht="16.5" thickBot="1">
      <c r="A57" s="3" t="s">
        <v>3</v>
      </c>
      <c r="B57" s="64" t="s">
        <v>36</v>
      </c>
      <c r="C57" s="64" t="s">
        <v>37</v>
      </c>
      <c r="D57" s="64" t="s">
        <v>67</v>
      </c>
      <c r="E57" s="107"/>
    </row>
    <row r="58" spans="1:5" s="24" customFormat="1" ht="15.75">
      <c r="A58" s="5" t="s">
        <v>54</v>
      </c>
      <c r="B58" s="98">
        <f>+1T!E58</f>
        <v>0</v>
      </c>
      <c r="C58" s="98">
        <f>+2T!E58</f>
        <v>-22711134</v>
      </c>
      <c r="D58" s="98">
        <f>+B58</f>
        <v>0</v>
      </c>
      <c r="E58" s="98"/>
    </row>
    <row r="59" spans="1:5" s="24" customFormat="1" ht="15.75">
      <c r="A59" s="5" t="s">
        <v>7</v>
      </c>
      <c r="B59" s="98">
        <f>+1T!E59</f>
        <v>798020387</v>
      </c>
      <c r="C59" s="98">
        <f>+2T!E59</f>
        <v>981224130</v>
      </c>
      <c r="D59" s="98">
        <f>+SUM(B59:C59)</f>
        <v>1779244517</v>
      </c>
      <c r="E59" s="98"/>
    </row>
    <row r="60" spans="1:5" s="24" customFormat="1" ht="15.75">
      <c r="A60" s="5" t="s">
        <v>95</v>
      </c>
      <c r="B60" s="98">
        <f>+1T!E60</f>
        <v>0</v>
      </c>
      <c r="C60" s="98">
        <f>+2T!E60</f>
        <v>0</v>
      </c>
      <c r="D60" s="98"/>
      <c r="E60" s="98"/>
    </row>
    <row r="61" spans="1:5" s="24" customFormat="1" ht="15.75">
      <c r="A61" s="5" t="s">
        <v>96</v>
      </c>
      <c r="B61" s="98">
        <f>+1T!E61</f>
        <v>0</v>
      </c>
      <c r="C61" s="98">
        <f>+2T!E61</f>
        <v>0</v>
      </c>
      <c r="D61" s="98"/>
      <c r="E61" s="98"/>
    </row>
    <row r="62" spans="1:5" s="24" customFormat="1" ht="15.75">
      <c r="A62" s="5" t="s">
        <v>8</v>
      </c>
      <c r="B62" s="98">
        <f>+1T!E62</f>
        <v>798020387</v>
      </c>
      <c r="C62" s="98">
        <f>+2T!E62</f>
        <v>958512996</v>
      </c>
      <c r="D62" s="98">
        <f>+D58+D59</f>
        <v>1779244517</v>
      </c>
      <c r="E62" s="98"/>
    </row>
    <row r="63" spans="1:5" s="24" customFormat="1" ht="15.75">
      <c r="A63" s="5" t="s">
        <v>95</v>
      </c>
      <c r="B63" s="98">
        <f>+1T!E63</f>
        <v>0</v>
      </c>
      <c r="C63" s="98">
        <f>+2T!E63</f>
        <v>0</v>
      </c>
      <c r="D63" s="98"/>
      <c r="E63" s="98"/>
    </row>
    <row r="64" spans="1:5" s="24" customFormat="1" ht="15.75">
      <c r="A64" s="5" t="s">
        <v>96</v>
      </c>
      <c r="B64" s="98">
        <f>+1T!E64</f>
        <v>0</v>
      </c>
      <c r="C64" s="98">
        <f>+2T!E64</f>
        <v>0</v>
      </c>
      <c r="D64" s="98"/>
      <c r="E64" s="98"/>
    </row>
    <row r="65" spans="1:5" ht="15">
      <c r="A65" s="5" t="s">
        <v>74</v>
      </c>
      <c r="B65" s="98">
        <f>+1T!E65</f>
        <v>820731521</v>
      </c>
      <c r="C65" s="98">
        <f>+2T!E65</f>
        <v>974324989</v>
      </c>
      <c r="D65" s="98">
        <f>+SUM(B65:C65)</f>
        <v>1795056510</v>
      </c>
      <c r="E65" s="98"/>
    </row>
    <row r="66" spans="1:5" ht="15">
      <c r="A66" s="5" t="s">
        <v>9</v>
      </c>
      <c r="B66" s="98">
        <f>+1T!E66</f>
        <v>-22711134</v>
      </c>
      <c r="C66" s="98">
        <f>+2T!E66</f>
        <v>-15811993</v>
      </c>
      <c r="D66" s="98">
        <f>+D62-D65</f>
        <v>-15811993</v>
      </c>
      <c r="E66" s="98"/>
    </row>
    <row r="67" spans="1:5" ht="15.75" thickBot="1">
      <c r="A67" s="4"/>
      <c r="B67" s="10"/>
      <c r="C67" s="10"/>
      <c r="D67" s="10"/>
      <c r="E67" s="91"/>
    </row>
    <row r="68" spans="1:5" ht="15.75" thickTop="1">
      <c r="A68" s="151" t="s">
        <v>105</v>
      </c>
      <c r="B68" s="91"/>
      <c r="C68" s="91"/>
      <c r="D68" s="91"/>
      <c r="E68" s="91"/>
    </row>
    <row r="69" spans="1:5" ht="15.75">
      <c r="A69" s="160" t="s">
        <v>97</v>
      </c>
      <c r="B69" s="160"/>
      <c r="C69" s="160"/>
      <c r="D69" s="160"/>
      <c r="E69" s="2"/>
    </row>
    <row r="72" ht="15">
      <c r="A72" s="108" t="s">
        <v>100</v>
      </c>
    </row>
    <row r="73" ht="15">
      <c r="A73" s="108" t="s">
        <v>101</v>
      </c>
    </row>
    <row r="74" ht="15">
      <c r="A74" s="108" t="s">
        <v>102</v>
      </c>
    </row>
  </sheetData>
  <sheetProtection/>
  <mergeCells count="18">
    <mergeCell ref="A23:E23"/>
    <mergeCell ref="A24:E24"/>
    <mergeCell ref="A25:E25"/>
    <mergeCell ref="A1:E1"/>
    <mergeCell ref="F1:I1"/>
    <mergeCell ref="A8:E8"/>
    <mergeCell ref="A9:E9"/>
    <mergeCell ref="A18:B18"/>
    <mergeCell ref="A19:E19"/>
    <mergeCell ref="A53:E53"/>
    <mergeCell ref="A54:E54"/>
    <mergeCell ref="A55:E55"/>
    <mergeCell ref="A69:D69"/>
    <mergeCell ref="F25:L25"/>
    <mergeCell ref="A39:E39"/>
    <mergeCell ref="A40:E40"/>
    <mergeCell ref="A41:E41"/>
    <mergeCell ref="G41:L4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40">
      <selection activeCell="A68" sqref="A68"/>
    </sheetView>
  </sheetViews>
  <sheetFormatPr defaultColWidth="11.57421875" defaultRowHeight="15"/>
  <cols>
    <col min="1" max="1" width="80.7109375" style="14" customWidth="1"/>
    <col min="2" max="2" width="17.140625" style="53" customWidth="1"/>
    <col min="3" max="3" width="17.28125" style="53" customWidth="1"/>
    <col min="4" max="4" width="17.7109375" style="53" customWidth="1"/>
    <col min="5" max="5" width="17.140625" style="53" bestFit="1" customWidth="1"/>
    <col min="6" max="6" width="19.421875" style="53" bestFit="1" customWidth="1"/>
    <col min="7" max="16384" width="11.57421875" style="53" customWidth="1"/>
  </cols>
  <sheetData>
    <row r="1" spans="1:5" ht="15" customHeight="1">
      <c r="A1" s="154" t="s">
        <v>39</v>
      </c>
      <c r="B1" s="154"/>
      <c r="C1" s="154"/>
      <c r="D1" s="154"/>
      <c r="E1" s="154"/>
    </row>
    <row r="2" spans="1:5" ht="15" customHeight="1">
      <c r="A2" s="16" t="s">
        <v>0</v>
      </c>
      <c r="B2" s="17" t="s">
        <v>11</v>
      </c>
      <c r="C2" s="18"/>
      <c r="D2" s="18"/>
      <c r="E2" s="18"/>
    </row>
    <row r="3" spans="1:5" ht="15" customHeight="1">
      <c r="A3" s="16" t="s">
        <v>1</v>
      </c>
      <c r="B3" s="17" t="s">
        <v>10</v>
      </c>
      <c r="C3" s="19"/>
      <c r="D3" s="20"/>
      <c r="E3" s="20"/>
    </row>
    <row r="4" spans="1:5" ht="15" customHeight="1">
      <c r="A4" s="16" t="s">
        <v>4</v>
      </c>
      <c r="B4" s="18" t="s">
        <v>14</v>
      </c>
      <c r="C4" s="19"/>
      <c r="D4" s="20"/>
      <c r="E4" s="20"/>
    </row>
    <row r="5" spans="1:5" ht="15" customHeight="1">
      <c r="A5" s="16" t="s">
        <v>69</v>
      </c>
      <c r="B5" s="22" t="s">
        <v>80</v>
      </c>
      <c r="C5" s="18"/>
      <c r="D5" s="18"/>
      <c r="E5" s="18"/>
    </row>
    <row r="6" spans="1:5" ht="15" customHeight="1">
      <c r="A6" s="16"/>
      <c r="B6" s="22"/>
      <c r="C6" s="18"/>
      <c r="D6" s="18"/>
      <c r="E6" s="18"/>
    </row>
    <row r="7" ht="15" customHeight="1"/>
    <row r="8" spans="1:5" ht="15" customHeight="1">
      <c r="A8" s="154" t="s">
        <v>41</v>
      </c>
      <c r="B8" s="154"/>
      <c r="C8" s="154"/>
      <c r="D8" s="154"/>
      <c r="E8" s="154"/>
    </row>
    <row r="9" spans="1:5" ht="15" customHeight="1">
      <c r="A9" s="154" t="s">
        <v>42</v>
      </c>
      <c r="B9" s="154"/>
      <c r="C9" s="154"/>
      <c r="D9" s="154"/>
      <c r="E9" s="154"/>
    </row>
    <row r="10" ht="15" customHeight="1"/>
    <row r="11" spans="1:6" ht="15" customHeight="1" thickBot="1">
      <c r="A11" s="3" t="s">
        <v>103</v>
      </c>
      <c r="B11" s="26" t="s">
        <v>2</v>
      </c>
      <c r="C11" s="26" t="s">
        <v>76</v>
      </c>
      <c r="D11" s="26" t="s">
        <v>37</v>
      </c>
      <c r="E11" s="26" t="s">
        <v>15</v>
      </c>
      <c r="F11" s="26" t="s">
        <v>77</v>
      </c>
    </row>
    <row r="12" spans="1:6" ht="15" customHeight="1">
      <c r="A12" s="28"/>
      <c r="B12" s="51"/>
      <c r="C12" s="54"/>
      <c r="D12" s="54"/>
      <c r="E12" s="54"/>
      <c r="F12" s="74"/>
    </row>
    <row r="13" spans="1:6" ht="15" customHeight="1">
      <c r="A13" s="55" t="s">
        <v>12</v>
      </c>
      <c r="B13" s="56" t="s">
        <v>23</v>
      </c>
      <c r="C13" s="56">
        <f>+1T!L13</f>
        <v>1784</v>
      </c>
      <c r="D13" s="56">
        <f>+2T!F13</f>
        <v>891</v>
      </c>
      <c r="E13" s="56">
        <f>+3T!F13</f>
        <v>187</v>
      </c>
      <c r="F13" s="74">
        <f>+SUM(C13:E13)</f>
        <v>2862</v>
      </c>
    </row>
    <row r="14" spans="1:6" ht="15" customHeight="1">
      <c r="A14" s="55" t="s">
        <v>13</v>
      </c>
      <c r="B14" s="56" t="s">
        <v>23</v>
      </c>
      <c r="C14" s="56">
        <f>+1T!L14</f>
        <v>0</v>
      </c>
      <c r="D14" s="56">
        <f>'[1]2T'!F14</f>
        <v>20</v>
      </c>
      <c r="E14" s="56">
        <f>+3T!F14</f>
        <v>0</v>
      </c>
      <c r="F14" s="74">
        <f>+SUM(C14:E14)</f>
        <v>20</v>
      </c>
    </row>
    <row r="15" spans="1:6" ht="15" customHeight="1">
      <c r="A15" s="57" t="s">
        <v>19</v>
      </c>
      <c r="B15" s="56" t="s">
        <v>23</v>
      </c>
      <c r="C15" s="56">
        <f>+1T!L15</f>
        <v>951</v>
      </c>
      <c r="D15" s="56">
        <f>'[1]2T'!F15</f>
        <v>21</v>
      </c>
      <c r="E15" s="56">
        <f>+3T!F15</f>
        <v>66</v>
      </c>
      <c r="F15" s="74">
        <f>+SUM(C15:E15)</f>
        <v>1038</v>
      </c>
    </row>
    <row r="16" spans="1:6" ht="15" customHeight="1">
      <c r="A16" s="57" t="s">
        <v>20</v>
      </c>
      <c r="B16" s="56" t="s">
        <v>23</v>
      </c>
      <c r="C16" s="56">
        <f>+1T!L16</f>
        <v>49</v>
      </c>
      <c r="D16" s="56">
        <f>'[1]2T'!F16</f>
        <v>0</v>
      </c>
      <c r="E16" s="56">
        <f>+3T!F16</f>
        <v>0</v>
      </c>
      <c r="F16" s="74">
        <f>+SUM(C16:E16)</f>
        <v>49</v>
      </c>
    </row>
    <row r="17" spans="1:6" ht="15" customHeight="1">
      <c r="A17" s="58"/>
      <c r="B17" s="51"/>
      <c r="C17" s="54"/>
      <c r="D17" s="54"/>
      <c r="E17" s="54"/>
      <c r="F17" s="74"/>
    </row>
    <row r="18" spans="1:6" ht="15" customHeight="1" thickBot="1">
      <c r="A18" s="156" t="s">
        <v>5</v>
      </c>
      <c r="B18" s="156"/>
      <c r="C18" s="59">
        <f>C13+C14+C15+C16</f>
        <v>2784</v>
      </c>
      <c r="D18" s="59">
        <f>D13+D14+D15+D16</f>
        <v>932</v>
      </c>
      <c r="E18" s="59">
        <f>E13+E14+E15+E16</f>
        <v>253</v>
      </c>
      <c r="F18" s="59">
        <f>F13+F14+F15+F16</f>
        <v>3969</v>
      </c>
    </row>
    <row r="19" spans="1:5" ht="15" customHeight="1" thickTop="1">
      <c r="A19" s="60" t="s">
        <v>78</v>
      </c>
      <c r="B19" s="51"/>
      <c r="C19" s="51"/>
      <c r="D19" s="51"/>
      <c r="E19" s="51"/>
    </row>
    <row r="20" spans="1:5" ht="15" customHeight="1">
      <c r="A20" s="14" t="s">
        <v>81</v>
      </c>
      <c r="B20" s="51"/>
      <c r="C20" s="51"/>
      <c r="D20" s="51"/>
      <c r="E20" s="51"/>
    </row>
    <row r="21" ht="15" customHeight="1"/>
    <row r="22" ht="15" customHeight="1"/>
    <row r="23" spans="1:5" ht="15" customHeight="1">
      <c r="A23" s="154" t="s">
        <v>44</v>
      </c>
      <c r="B23" s="154"/>
      <c r="C23" s="154"/>
      <c r="D23" s="154"/>
      <c r="E23" s="154"/>
    </row>
    <row r="24" spans="1:5" ht="15" customHeight="1">
      <c r="A24" s="154" t="s">
        <v>45</v>
      </c>
      <c r="B24" s="154"/>
      <c r="C24" s="154"/>
      <c r="D24" s="154"/>
      <c r="E24" s="154"/>
    </row>
    <row r="25" spans="1:5" ht="15" customHeight="1">
      <c r="A25" s="154" t="s">
        <v>46</v>
      </c>
      <c r="B25" s="154"/>
      <c r="C25" s="154"/>
      <c r="D25" s="154"/>
      <c r="E25" s="154"/>
    </row>
    <row r="26" ht="15" customHeight="1"/>
    <row r="27" spans="1:5" ht="15" customHeight="1" thickBot="1">
      <c r="A27" s="3" t="s">
        <v>103</v>
      </c>
      <c r="B27" s="25" t="s">
        <v>76</v>
      </c>
      <c r="C27" s="25" t="s">
        <v>37</v>
      </c>
      <c r="D27" s="25" t="s">
        <v>15</v>
      </c>
      <c r="E27" s="25" t="s">
        <v>77</v>
      </c>
    </row>
    <row r="28" spans="1:5" ht="15" customHeight="1">
      <c r="A28" s="28"/>
      <c r="B28" s="28"/>
      <c r="C28" s="28"/>
      <c r="D28" s="28"/>
      <c r="E28" s="28"/>
    </row>
    <row r="29" spans="1:5" ht="15" customHeight="1">
      <c r="A29" s="61" t="s">
        <v>12</v>
      </c>
      <c r="B29" s="30">
        <f>+1T!E29</f>
        <v>167319530</v>
      </c>
      <c r="C29" s="30">
        <f>+2T!E29</f>
        <v>348193460</v>
      </c>
      <c r="D29" s="30">
        <f>+3T!E29</f>
        <v>375510270</v>
      </c>
      <c r="E29" s="30">
        <f aca="true" t="shared" si="0" ref="E29:E34">SUM(B29:D29)</f>
        <v>891023260</v>
      </c>
    </row>
    <row r="30" spans="1:5" ht="15" customHeight="1">
      <c r="A30" s="61" t="s">
        <v>13</v>
      </c>
      <c r="B30" s="30">
        <f>+1T!E30</f>
        <v>0</v>
      </c>
      <c r="C30" s="30">
        <f>+2T!E30</f>
        <v>0</v>
      </c>
      <c r="D30" s="30">
        <f>+3T!E30</f>
        <v>0</v>
      </c>
      <c r="E30" s="30">
        <f t="shared" si="0"/>
        <v>0</v>
      </c>
    </row>
    <row r="31" spans="1:5" ht="15">
      <c r="A31" s="62" t="s">
        <v>21</v>
      </c>
      <c r="B31" s="30">
        <f>+1T!E31</f>
        <v>613477342</v>
      </c>
      <c r="C31" s="30">
        <f>+2T!E31</f>
        <v>582893163</v>
      </c>
      <c r="D31" s="30">
        <f>+3T!E31</f>
        <v>569770526</v>
      </c>
      <c r="E31" s="30">
        <f t="shared" si="0"/>
        <v>1766141031</v>
      </c>
    </row>
    <row r="32" spans="1:5" ht="15">
      <c r="A32" s="62" t="s">
        <v>58</v>
      </c>
      <c r="B32" s="30">
        <f>+1T!E32</f>
        <v>39934649</v>
      </c>
      <c r="C32" s="30">
        <f>+2T!E32</f>
        <v>43238366</v>
      </c>
      <c r="D32" s="30">
        <f>+3T!E32</f>
        <v>31314971</v>
      </c>
      <c r="E32" s="30">
        <f t="shared" si="0"/>
        <v>114487986</v>
      </c>
    </row>
    <row r="33" spans="1:5" s="14" customFormat="1" ht="15">
      <c r="A33" s="62" t="s">
        <v>72</v>
      </c>
      <c r="B33" s="30">
        <f>+1T!E33</f>
        <v>0</v>
      </c>
      <c r="C33" s="30">
        <f>+2T!E33</f>
        <v>0</v>
      </c>
      <c r="D33" s="30">
        <f>+3T!E33</f>
        <v>0</v>
      </c>
      <c r="E33" s="30">
        <f t="shared" si="0"/>
        <v>0</v>
      </c>
    </row>
    <row r="34" spans="1:5" ht="15" customHeight="1">
      <c r="A34" s="61" t="s">
        <v>22</v>
      </c>
      <c r="B34" s="30">
        <f>+1T!E34</f>
        <v>0</v>
      </c>
      <c r="C34" s="30">
        <f>+2T!E34</f>
        <v>0</v>
      </c>
      <c r="D34" s="30">
        <f>+3T!E34</f>
        <v>0</v>
      </c>
      <c r="E34" s="30">
        <f t="shared" si="0"/>
        <v>0</v>
      </c>
    </row>
    <row r="35" spans="1:5" ht="15" customHeight="1" thickBot="1">
      <c r="A35" s="45" t="s">
        <v>5</v>
      </c>
      <c r="B35" s="6">
        <f>+1T!E35</f>
        <v>820731521</v>
      </c>
      <c r="C35" s="6">
        <f>+2T!E35</f>
        <v>974324989</v>
      </c>
      <c r="D35" s="6">
        <f>+3T!E35</f>
        <v>976595767</v>
      </c>
      <c r="E35" s="6">
        <f>SUM(E29:E34)</f>
        <v>2771652277</v>
      </c>
    </row>
    <row r="36" spans="1:4" ht="15" customHeight="1" thickTop="1">
      <c r="A36" s="14" t="s">
        <v>73</v>
      </c>
      <c r="B36" s="28"/>
      <c r="C36" s="28"/>
      <c r="D36" s="28"/>
    </row>
    <row r="37" spans="2:4" ht="15" customHeight="1">
      <c r="B37" s="18"/>
      <c r="C37" s="18"/>
      <c r="D37" s="14"/>
    </row>
    <row r="38" spans="1:4" ht="15" customHeight="1">
      <c r="A38" s="63"/>
      <c r="B38" s="18"/>
      <c r="C38" s="18"/>
      <c r="D38" s="14"/>
    </row>
    <row r="39" spans="1:5" ht="15" customHeight="1">
      <c r="A39" s="154" t="s">
        <v>47</v>
      </c>
      <c r="B39" s="154"/>
      <c r="C39" s="154"/>
      <c r="D39" s="154"/>
      <c r="E39" s="154"/>
    </row>
    <row r="40" spans="1:5" ht="15" customHeight="1">
      <c r="A40" s="154" t="s">
        <v>50</v>
      </c>
      <c r="B40" s="154"/>
      <c r="C40" s="154"/>
      <c r="D40" s="154"/>
      <c r="E40" s="154"/>
    </row>
    <row r="41" spans="1:5" ht="15" customHeight="1">
      <c r="A41" s="154" t="s">
        <v>46</v>
      </c>
      <c r="B41" s="154" t="s">
        <v>79</v>
      </c>
      <c r="C41" s="154"/>
      <c r="D41" s="154"/>
      <c r="E41" s="154"/>
    </row>
    <row r="42" ht="15" customHeight="1"/>
    <row r="43" spans="1:5" ht="15" customHeight="1" thickBot="1">
      <c r="A43" s="25" t="s">
        <v>3</v>
      </c>
      <c r="B43" s="64" t="s">
        <v>76</v>
      </c>
      <c r="C43" s="64" t="s">
        <v>37</v>
      </c>
      <c r="D43" s="64" t="s">
        <v>15</v>
      </c>
      <c r="E43" s="64" t="s">
        <v>77</v>
      </c>
    </row>
    <row r="44" spans="1:5" ht="15" customHeight="1">
      <c r="A44" s="28"/>
      <c r="B44" s="28"/>
      <c r="C44" s="28"/>
      <c r="D44" s="28"/>
      <c r="E44" s="28"/>
    </row>
    <row r="45" spans="1:5" ht="15" customHeight="1">
      <c r="A45" s="7" t="s">
        <v>34</v>
      </c>
      <c r="B45" s="65">
        <v>780796872</v>
      </c>
      <c r="C45" s="65">
        <f>+2T!E45</f>
        <v>931086623</v>
      </c>
      <c r="D45" s="65">
        <f>+3T!E45</f>
        <v>945280796</v>
      </c>
      <c r="E45" s="65">
        <f>SUM(B45:D45)</f>
        <v>2657164291</v>
      </c>
    </row>
    <row r="46" spans="1:5" ht="15" customHeight="1">
      <c r="A46" s="7" t="s">
        <v>33</v>
      </c>
      <c r="B46" s="65">
        <v>39934649</v>
      </c>
      <c r="C46" s="65">
        <f>+2T!E46</f>
        <v>43238366</v>
      </c>
      <c r="D46" s="65">
        <f>+3T!E46</f>
        <v>31314971</v>
      </c>
      <c r="E46" s="65">
        <f>SUM(B46:D46)</f>
        <v>114487986</v>
      </c>
    </row>
    <row r="47" spans="1:5" ht="15" customHeight="1">
      <c r="A47" s="28"/>
      <c r="B47" s="66"/>
      <c r="C47" s="66"/>
      <c r="D47" s="66"/>
      <c r="E47" s="66"/>
    </row>
    <row r="48" spans="1:5" ht="15" customHeight="1" thickBot="1">
      <c r="A48" s="52" t="s">
        <v>5</v>
      </c>
      <c r="B48" s="67">
        <f>SUM(B45:B47)</f>
        <v>820731521</v>
      </c>
      <c r="C48" s="67">
        <f>SUM(C45:C47)</f>
        <v>974324989</v>
      </c>
      <c r="D48" s="67">
        <f>SUM(D45:D47)</f>
        <v>976595767</v>
      </c>
      <c r="E48" s="67">
        <f>SUM(B48:D48)</f>
        <v>2771652277</v>
      </c>
    </row>
    <row r="49" ht="15" customHeight="1" thickTop="1">
      <c r="A49" s="14" t="s">
        <v>81</v>
      </c>
    </row>
    <row r="50" ht="15" customHeight="1"/>
    <row r="51" s="95" customFormat="1" ht="15" customHeight="1">
      <c r="A51" s="94"/>
    </row>
    <row r="52" ht="15" customHeight="1"/>
    <row r="53" spans="1:5" ht="15">
      <c r="A53" s="159" t="s">
        <v>48</v>
      </c>
      <c r="B53" s="159"/>
      <c r="C53" s="159"/>
      <c r="D53" s="159"/>
      <c r="E53" s="159"/>
    </row>
    <row r="54" spans="1:5" ht="15">
      <c r="A54" s="159" t="s">
        <v>6</v>
      </c>
      <c r="B54" s="159"/>
      <c r="C54" s="159"/>
      <c r="D54" s="159"/>
      <c r="E54" s="159"/>
    </row>
    <row r="55" spans="1:5" ht="15">
      <c r="A55" s="159" t="s">
        <v>46</v>
      </c>
      <c r="B55" s="159"/>
      <c r="C55" s="159"/>
      <c r="D55" s="159"/>
      <c r="E55" s="159"/>
    </row>
    <row r="56" spans="1:5" ht="15.75">
      <c r="A56" s="1"/>
      <c r="B56" s="2"/>
      <c r="C56" s="2"/>
      <c r="D56" s="2"/>
      <c r="E56" s="2"/>
    </row>
    <row r="57" spans="1:5" ht="15.75" thickBot="1">
      <c r="A57" s="3" t="s">
        <v>3</v>
      </c>
      <c r="B57" s="64" t="s">
        <v>36</v>
      </c>
      <c r="C57" s="64" t="s">
        <v>37</v>
      </c>
      <c r="D57" s="64" t="s">
        <v>15</v>
      </c>
      <c r="E57" s="3" t="s">
        <v>77</v>
      </c>
    </row>
    <row r="58" spans="1:5" ht="15">
      <c r="A58" s="5" t="s">
        <v>54</v>
      </c>
      <c r="B58" s="98">
        <f>+1T!E58</f>
        <v>0</v>
      </c>
      <c r="C58" s="98">
        <f>+2T!E58</f>
        <v>-22711134</v>
      </c>
      <c r="D58" s="98">
        <f>+3T!E58</f>
        <v>-15811993</v>
      </c>
      <c r="E58" s="98">
        <f>+B58</f>
        <v>0</v>
      </c>
    </row>
    <row r="59" spans="1:5" ht="15">
      <c r="A59" s="5" t="s">
        <v>7</v>
      </c>
      <c r="B59" s="98">
        <f>+1T!E59</f>
        <v>798020387</v>
      </c>
      <c r="C59" s="98">
        <f>+2T!E59</f>
        <v>981224130</v>
      </c>
      <c r="D59" s="98">
        <f>+3T!E59</f>
        <v>1026759356.63</v>
      </c>
      <c r="E59" s="98"/>
    </row>
    <row r="60" spans="1:5" ht="15">
      <c r="A60" s="5" t="s">
        <v>95</v>
      </c>
      <c r="B60" s="98">
        <f>+1T!E60</f>
        <v>0</v>
      </c>
      <c r="C60" s="98">
        <f>+2T!E60</f>
        <v>0</v>
      </c>
      <c r="D60" s="98">
        <f>+3T!E60</f>
        <v>0</v>
      </c>
      <c r="E60" s="98"/>
    </row>
    <row r="61" spans="1:5" ht="15">
      <c r="A61" s="5" t="s">
        <v>96</v>
      </c>
      <c r="B61" s="98">
        <f>+1T!E61</f>
        <v>0</v>
      </c>
      <c r="C61" s="98">
        <f>+2T!E61</f>
        <v>0</v>
      </c>
      <c r="D61" s="98">
        <f>+3T!E61</f>
        <v>0</v>
      </c>
      <c r="E61" s="98"/>
    </row>
    <row r="62" spans="1:5" ht="15">
      <c r="A62" s="5" t="s">
        <v>8</v>
      </c>
      <c r="B62" s="98">
        <f>+1T!E62</f>
        <v>798020387</v>
      </c>
      <c r="C62" s="98">
        <f>+2T!E62</f>
        <v>958512996</v>
      </c>
      <c r="D62" s="98">
        <f>+3T!E62</f>
        <v>1010947363.63</v>
      </c>
      <c r="E62" s="98">
        <f>+E58+E59</f>
        <v>0</v>
      </c>
    </row>
    <row r="63" spans="1:5" ht="15">
      <c r="A63" s="5" t="s">
        <v>95</v>
      </c>
      <c r="B63" s="98">
        <f>+1T!E63</f>
        <v>0</v>
      </c>
      <c r="C63" s="98">
        <f>+2T!E63</f>
        <v>0</v>
      </c>
      <c r="D63" s="98">
        <f>+3T!E63</f>
        <v>0</v>
      </c>
      <c r="E63" s="98"/>
    </row>
    <row r="64" spans="1:5" ht="15">
      <c r="A64" s="5" t="s">
        <v>96</v>
      </c>
      <c r="B64" s="98">
        <f>+1T!E64</f>
        <v>0</v>
      </c>
      <c r="C64" s="98">
        <f>+2T!E64</f>
        <v>0</v>
      </c>
      <c r="D64" s="98">
        <f>+3T!E64</f>
        <v>0</v>
      </c>
      <c r="E64" s="98"/>
    </row>
    <row r="65" spans="1:5" ht="15">
      <c r="A65" s="5" t="s">
        <v>74</v>
      </c>
      <c r="B65" s="98">
        <f>+1T!E65</f>
        <v>820731521</v>
      </c>
      <c r="C65" s="98">
        <f>+2T!E65</f>
        <v>974324989</v>
      </c>
      <c r="D65" s="98">
        <f>+3T!E65</f>
        <v>976595767</v>
      </c>
      <c r="E65" s="98">
        <f>+SUM(B65:D65)</f>
        <v>2771652277</v>
      </c>
    </row>
    <row r="66" spans="1:5" ht="15">
      <c r="A66" s="5" t="s">
        <v>9</v>
      </c>
      <c r="B66" s="98">
        <f>+1T!E66</f>
        <v>-22711134</v>
      </c>
      <c r="C66" s="98">
        <f>+2T!E66</f>
        <v>-15811993</v>
      </c>
      <c r="D66" s="98">
        <f>+3T!E66</f>
        <v>34351596.629999995</v>
      </c>
      <c r="E66" s="98">
        <f>+E62-E65</f>
        <v>-2771652277</v>
      </c>
    </row>
    <row r="67" spans="1:5" ht="15.75" thickBot="1">
      <c r="A67" s="4"/>
      <c r="B67" s="10"/>
      <c r="C67" s="10"/>
      <c r="D67" s="10"/>
      <c r="E67" s="10"/>
    </row>
    <row r="68" spans="1:5" ht="15.75" thickTop="1">
      <c r="A68" s="151" t="s">
        <v>105</v>
      </c>
      <c r="B68" s="91"/>
      <c r="C68" s="91"/>
      <c r="D68" s="91"/>
      <c r="E68" s="91"/>
    </row>
    <row r="69" spans="1:5" ht="15.75">
      <c r="A69" s="160" t="s">
        <v>99</v>
      </c>
      <c r="B69" s="160"/>
      <c r="C69" s="160"/>
      <c r="D69" s="160"/>
      <c r="E69" s="2"/>
    </row>
    <row r="72" ht="15">
      <c r="A72" s="108" t="s">
        <v>100</v>
      </c>
    </row>
    <row r="73" ht="15">
      <c r="A73" s="108" t="s">
        <v>101</v>
      </c>
    </row>
    <row r="74" ht="15">
      <c r="A74" s="108" t="s">
        <v>102</v>
      </c>
    </row>
  </sheetData>
  <sheetProtection/>
  <mergeCells count="14">
    <mergeCell ref="A41:E41"/>
    <mergeCell ref="A55:E55"/>
    <mergeCell ref="A53:E53"/>
    <mergeCell ref="A54:E54"/>
    <mergeCell ref="A69:D69"/>
    <mergeCell ref="A1:E1"/>
    <mergeCell ref="A8:E8"/>
    <mergeCell ref="A9:E9"/>
    <mergeCell ref="A18:B18"/>
    <mergeCell ref="A23:E23"/>
    <mergeCell ref="A24:E24"/>
    <mergeCell ref="A25:E25"/>
    <mergeCell ref="A39:E39"/>
    <mergeCell ref="A40:E4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25">
      <selection activeCell="E29" sqref="E29"/>
    </sheetView>
  </sheetViews>
  <sheetFormatPr defaultColWidth="11.57421875" defaultRowHeight="15"/>
  <cols>
    <col min="1" max="1" width="83.28125" style="71" customWidth="1"/>
    <col min="2" max="2" width="17.140625" style="70" customWidth="1"/>
    <col min="3" max="3" width="17.28125" style="70" customWidth="1"/>
    <col min="4" max="4" width="17.7109375" style="70" customWidth="1"/>
    <col min="5" max="5" width="17.140625" style="70" bestFit="1" customWidth="1"/>
    <col min="6" max="7" width="19.421875" style="70" bestFit="1" customWidth="1"/>
    <col min="8" max="16384" width="11.57421875" style="70" customWidth="1"/>
  </cols>
  <sheetData>
    <row r="1" spans="1:6" ht="15" customHeight="1">
      <c r="A1" s="154" t="s">
        <v>39</v>
      </c>
      <c r="B1" s="154"/>
      <c r="C1" s="154"/>
      <c r="D1" s="154"/>
      <c r="E1" s="154"/>
      <c r="F1" s="154"/>
    </row>
    <row r="2" spans="1:5" ht="15" customHeight="1">
      <c r="A2" s="16" t="s">
        <v>0</v>
      </c>
      <c r="B2" s="17" t="s">
        <v>11</v>
      </c>
      <c r="C2" s="18"/>
      <c r="D2" s="18"/>
      <c r="E2" s="18"/>
    </row>
    <row r="3" spans="1:5" ht="15" customHeight="1">
      <c r="A3" s="16" t="s">
        <v>1</v>
      </c>
      <c r="B3" s="17" t="s">
        <v>10</v>
      </c>
      <c r="C3" s="19"/>
      <c r="D3" s="20"/>
      <c r="E3" s="20"/>
    </row>
    <row r="4" spans="1:5" ht="15" customHeight="1">
      <c r="A4" s="16" t="s">
        <v>4</v>
      </c>
      <c r="B4" s="18" t="s">
        <v>14</v>
      </c>
      <c r="C4" s="19"/>
      <c r="D4" s="20"/>
      <c r="E4" s="20"/>
    </row>
    <row r="5" spans="1:5" ht="15" customHeight="1">
      <c r="A5" s="16" t="s">
        <v>69</v>
      </c>
      <c r="B5" s="81">
        <v>2012</v>
      </c>
      <c r="C5" s="18"/>
      <c r="D5" s="18"/>
      <c r="E5" s="18"/>
    </row>
    <row r="6" spans="1:5" ht="15" customHeight="1">
      <c r="A6" s="16"/>
      <c r="B6" s="22"/>
      <c r="C6" s="18"/>
      <c r="D6" s="18"/>
      <c r="E6" s="18"/>
    </row>
    <row r="7" ht="15" customHeight="1"/>
    <row r="8" spans="1:6" ht="15" customHeight="1">
      <c r="A8" s="154" t="s">
        <v>41</v>
      </c>
      <c r="B8" s="154"/>
      <c r="C8" s="154"/>
      <c r="D8" s="154"/>
      <c r="E8" s="154"/>
      <c r="F8" s="154"/>
    </row>
    <row r="9" spans="1:6" ht="15" customHeight="1">
      <c r="A9" s="154" t="s">
        <v>42</v>
      </c>
      <c r="B9" s="154"/>
      <c r="C9" s="154"/>
      <c r="D9" s="154"/>
      <c r="E9" s="154"/>
      <c r="F9" s="154"/>
    </row>
    <row r="10" ht="15" customHeight="1"/>
    <row r="11" spans="1:7" ht="15" customHeight="1" thickBot="1">
      <c r="A11" s="3" t="s">
        <v>103</v>
      </c>
      <c r="B11" s="26" t="s">
        <v>2</v>
      </c>
      <c r="C11" s="26" t="s">
        <v>76</v>
      </c>
      <c r="D11" s="26" t="s">
        <v>37</v>
      </c>
      <c r="E11" s="26" t="s">
        <v>15</v>
      </c>
      <c r="F11" s="26" t="s">
        <v>38</v>
      </c>
      <c r="G11" s="26" t="s">
        <v>35</v>
      </c>
    </row>
    <row r="12" spans="1:7" ht="15" customHeight="1">
      <c r="A12" s="72"/>
      <c r="B12" s="73"/>
      <c r="C12" s="74"/>
      <c r="D12" s="74"/>
      <c r="E12" s="74"/>
      <c r="F12" s="74"/>
      <c r="G12" s="74"/>
    </row>
    <row r="13" spans="1:7" ht="15" customHeight="1">
      <c r="A13" s="75" t="s">
        <v>12</v>
      </c>
      <c r="B13" s="69" t="s">
        <v>23</v>
      </c>
      <c r="C13" s="69">
        <f>+1T!L13</f>
        <v>1784</v>
      </c>
      <c r="D13" s="69">
        <f>+2T!F13</f>
        <v>891</v>
      </c>
      <c r="E13" s="69">
        <f>+3T!F13</f>
        <v>187</v>
      </c>
      <c r="F13" s="74">
        <f>+4T!F13</f>
        <v>39</v>
      </c>
      <c r="G13" s="74">
        <f>SUM(C13:F13)</f>
        <v>2901</v>
      </c>
    </row>
    <row r="14" spans="1:7" ht="15" customHeight="1">
      <c r="A14" s="75" t="s">
        <v>13</v>
      </c>
      <c r="B14" s="69" t="s">
        <v>23</v>
      </c>
      <c r="C14" s="69">
        <f>+1T!L14</f>
        <v>0</v>
      </c>
      <c r="D14" s="69">
        <f>'[1]2T'!F14</f>
        <v>20</v>
      </c>
      <c r="E14" s="69">
        <f>+3T!F14</f>
        <v>0</v>
      </c>
      <c r="F14" s="74">
        <f>+4T!F14</f>
        <v>0</v>
      </c>
      <c r="G14" s="74">
        <f>SUM(C14:F14)</f>
        <v>20</v>
      </c>
    </row>
    <row r="15" spans="1:7" ht="15" customHeight="1">
      <c r="A15" s="57" t="s">
        <v>19</v>
      </c>
      <c r="B15" s="69" t="s">
        <v>23</v>
      </c>
      <c r="C15" s="69">
        <f>+1T!L15</f>
        <v>951</v>
      </c>
      <c r="D15" s="69">
        <f>'[1]2T'!F15</f>
        <v>21</v>
      </c>
      <c r="E15" s="69">
        <f>+3T!F15</f>
        <v>66</v>
      </c>
      <c r="F15" s="74">
        <f>+4T!F15</f>
        <v>12</v>
      </c>
      <c r="G15" s="74">
        <f>SUM(C15:F15)</f>
        <v>1050</v>
      </c>
    </row>
    <row r="16" spans="1:7" ht="15" customHeight="1">
      <c r="A16" s="57" t="s">
        <v>20</v>
      </c>
      <c r="B16" s="69" t="s">
        <v>23</v>
      </c>
      <c r="C16" s="69">
        <f>+1T!L16</f>
        <v>49</v>
      </c>
      <c r="D16" s="69">
        <f>'[1]2T'!F16</f>
        <v>0</v>
      </c>
      <c r="E16" s="69">
        <f>+3T!F16</f>
        <v>0</v>
      </c>
      <c r="F16" s="74">
        <f>+4T!F16</f>
        <v>0</v>
      </c>
      <c r="G16" s="74">
        <f>SUM(C16:F16)</f>
        <v>49</v>
      </c>
    </row>
    <row r="17" spans="1:7" ht="15" customHeight="1">
      <c r="A17" s="76"/>
      <c r="B17" s="73"/>
      <c r="C17" s="74"/>
      <c r="D17" s="74"/>
      <c r="E17" s="74"/>
      <c r="F17" s="74"/>
      <c r="G17" s="74"/>
    </row>
    <row r="18" spans="1:7" ht="15" customHeight="1" thickBot="1">
      <c r="A18" s="156" t="s">
        <v>5</v>
      </c>
      <c r="B18" s="156"/>
      <c r="C18" s="59">
        <f>C13+C14+C15+C16</f>
        <v>2784</v>
      </c>
      <c r="D18" s="59">
        <f>D13+D14+D15+D16</f>
        <v>932</v>
      </c>
      <c r="E18" s="59">
        <f>E13+E14+E15+E16</f>
        <v>253</v>
      </c>
      <c r="F18" s="59">
        <f>F13+F14+F15+F16</f>
        <v>51</v>
      </c>
      <c r="G18" s="59">
        <f>G13+G14+G15+G16</f>
        <v>4020</v>
      </c>
    </row>
    <row r="19" spans="1:6" ht="15" customHeight="1" thickTop="1">
      <c r="A19" s="60" t="s">
        <v>78</v>
      </c>
      <c r="B19" s="73"/>
      <c r="C19" s="73"/>
      <c r="D19" s="73"/>
      <c r="E19" s="73"/>
      <c r="F19" s="73"/>
    </row>
    <row r="20" spans="1:6" ht="15" customHeight="1">
      <c r="A20" s="71" t="s">
        <v>91</v>
      </c>
      <c r="B20" s="73"/>
      <c r="C20" s="73"/>
      <c r="D20" s="73"/>
      <c r="E20" s="73"/>
      <c r="F20" s="73"/>
    </row>
    <row r="21" ht="15" customHeight="1"/>
    <row r="22" ht="15" customHeight="1"/>
    <row r="23" spans="1:5" ht="15" customHeight="1">
      <c r="A23" s="154" t="s">
        <v>44</v>
      </c>
      <c r="B23" s="154"/>
      <c r="C23" s="154"/>
      <c r="D23" s="154"/>
      <c r="E23" s="154"/>
    </row>
    <row r="24" spans="1:5" ht="15" customHeight="1">
      <c r="A24" s="154" t="s">
        <v>45</v>
      </c>
      <c r="B24" s="154"/>
      <c r="C24" s="154"/>
      <c r="D24" s="154"/>
      <c r="E24" s="154"/>
    </row>
    <row r="25" spans="1:5" ht="15" customHeight="1">
      <c r="A25" s="154" t="s">
        <v>46</v>
      </c>
      <c r="B25" s="154"/>
      <c r="C25" s="154"/>
      <c r="D25" s="154"/>
      <c r="E25" s="154"/>
    </row>
    <row r="26" ht="15" customHeight="1"/>
    <row r="27" spans="1:6" ht="15" customHeight="1" thickBot="1">
      <c r="A27" s="3" t="s">
        <v>103</v>
      </c>
      <c r="B27" s="25" t="s">
        <v>76</v>
      </c>
      <c r="C27" s="25" t="s">
        <v>37</v>
      </c>
      <c r="D27" s="25" t="s">
        <v>15</v>
      </c>
      <c r="E27" s="25" t="s">
        <v>38</v>
      </c>
      <c r="F27" s="25" t="s">
        <v>35</v>
      </c>
    </row>
    <row r="28" spans="1:6" ht="15" customHeight="1">
      <c r="A28" s="72"/>
      <c r="B28" s="72"/>
      <c r="C28" s="72"/>
      <c r="D28" s="72"/>
      <c r="E28" s="72"/>
      <c r="F28" s="72"/>
    </row>
    <row r="29" spans="1:6" ht="15" customHeight="1">
      <c r="A29" s="61" t="s">
        <v>12</v>
      </c>
      <c r="B29" s="78">
        <f>+1T!E29</f>
        <v>167319530</v>
      </c>
      <c r="C29" s="78">
        <f>+2T!E29</f>
        <v>348193460</v>
      </c>
      <c r="D29" s="78">
        <f>+3T!E29</f>
        <v>375510270</v>
      </c>
      <c r="E29" s="78">
        <f>+4T!E29</f>
        <v>412396955.73</v>
      </c>
      <c r="F29" s="78">
        <f aca="true" t="shared" si="0" ref="F29:F34">SUM(B29:E29)</f>
        <v>1303420215.73</v>
      </c>
    </row>
    <row r="30" spans="1:6" ht="15" customHeight="1">
      <c r="A30" s="61" t="s">
        <v>13</v>
      </c>
      <c r="B30" s="78">
        <f>+1T!E30</f>
        <v>0</v>
      </c>
      <c r="C30" s="78">
        <f>+2T!E30</f>
        <v>0</v>
      </c>
      <c r="D30" s="78">
        <f>+3T!E30</f>
        <v>0</v>
      </c>
      <c r="E30" s="78">
        <f>+4T!E30</f>
        <v>0</v>
      </c>
      <c r="F30" s="78">
        <f t="shared" si="0"/>
        <v>0</v>
      </c>
    </row>
    <row r="31" spans="1:6" ht="15">
      <c r="A31" s="79" t="s">
        <v>21</v>
      </c>
      <c r="B31" s="78">
        <f>+1T!E31</f>
        <v>613477342</v>
      </c>
      <c r="C31" s="78">
        <f>+2T!E31</f>
        <v>582893163</v>
      </c>
      <c r="D31" s="78">
        <f>+3T!E31</f>
        <v>569770526</v>
      </c>
      <c r="E31" s="78">
        <f>+4T!E31</f>
        <v>658693138.27</v>
      </c>
      <c r="F31" s="78">
        <f t="shared" si="0"/>
        <v>2424834169.27</v>
      </c>
    </row>
    <row r="32" spans="1:6" ht="15">
      <c r="A32" s="79" t="s">
        <v>58</v>
      </c>
      <c r="B32" s="78">
        <f>+1T!E32</f>
        <v>39934649</v>
      </c>
      <c r="C32" s="78">
        <f>+2T!E32</f>
        <v>43238366</v>
      </c>
      <c r="D32" s="78">
        <f>+3T!E32</f>
        <v>31314971</v>
      </c>
      <c r="E32" s="78">
        <f>+4T!E32</f>
        <v>0</v>
      </c>
      <c r="F32" s="78">
        <f t="shared" si="0"/>
        <v>114487986</v>
      </c>
    </row>
    <row r="33" spans="1:6" s="71" customFormat="1" ht="15">
      <c r="A33" s="79" t="s">
        <v>72</v>
      </c>
      <c r="B33" s="78">
        <f>+1T!E33</f>
        <v>0</v>
      </c>
      <c r="C33" s="78">
        <f>+2T!E33</f>
        <v>0</v>
      </c>
      <c r="D33" s="78">
        <f>+3T!E33</f>
        <v>0</v>
      </c>
      <c r="E33" s="78">
        <f>+4T!E33</f>
        <v>0</v>
      </c>
      <c r="F33" s="78">
        <f t="shared" si="0"/>
        <v>0</v>
      </c>
    </row>
    <row r="34" spans="1:6" ht="15" customHeight="1">
      <c r="A34" s="61" t="s">
        <v>22</v>
      </c>
      <c r="B34" s="78">
        <f>+1T!E34</f>
        <v>0</v>
      </c>
      <c r="C34" s="78">
        <f>+2T!E34</f>
        <v>0</v>
      </c>
      <c r="D34" s="78">
        <f>+3T!E34</f>
        <v>0</v>
      </c>
      <c r="E34" s="78">
        <f>+4T!E34</f>
        <v>0</v>
      </c>
      <c r="F34" s="78">
        <f t="shared" si="0"/>
        <v>0</v>
      </c>
    </row>
    <row r="35" spans="1:6" ht="15" customHeight="1" thickBot="1">
      <c r="A35" s="45" t="s">
        <v>5</v>
      </c>
      <c r="B35" s="6">
        <f>SUM(B29:B34)</f>
        <v>820731521</v>
      </c>
      <c r="C35" s="6">
        <f>SUM(C29:C34)</f>
        <v>974324989</v>
      </c>
      <c r="D35" s="6">
        <f>SUM(D29:D34)</f>
        <v>976595767</v>
      </c>
      <c r="E35" s="6">
        <f>SUM(E29:E34)</f>
        <v>1071090094</v>
      </c>
      <c r="F35" s="6">
        <f>SUM(F29:F34)</f>
        <v>3842742371</v>
      </c>
    </row>
    <row r="36" spans="1:4" ht="15" customHeight="1" thickTop="1">
      <c r="A36" s="83" t="s">
        <v>93</v>
      </c>
      <c r="B36" s="72"/>
      <c r="C36" s="72"/>
      <c r="D36" s="72"/>
    </row>
    <row r="37" spans="2:4" ht="15" customHeight="1">
      <c r="B37" s="18"/>
      <c r="C37" s="18"/>
      <c r="D37" s="71"/>
    </row>
    <row r="38" spans="1:4" ht="15" customHeight="1">
      <c r="A38" s="63"/>
      <c r="B38" s="18"/>
      <c r="C38" s="18"/>
      <c r="D38" s="71"/>
    </row>
    <row r="39" spans="1:5" ht="15" customHeight="1">
      <c r="A39" s="154" t="s">
        <v>47</v>
      </c>
      <c r="B39" s="154"/>
      <c r="C39" s="154"/>
      <c r="D39" s="154"/>
      <c r="E39" s="154"/>
    </row>
    <row r="40" spans="1:5" ht="15" customHeight="1">
      <c r="A40" s="154" t="s">
        <v>50</v>
      </c>
      <c r="B40" s="154"/>
      <c r="C40" s="154"/>
      <c r="D40" s="154"/>
      <c r="E40" s="154"/>
    </row>
    <row r="41" spans="1:5" ht="15" customHeight="1">
      <c r="A41" s="154" t="s">
        <v>46</v>
      </c>
      <c r="B41" s="154" t="s">
        <v>79</v>
      </c>
      <c r="C41" s="154"/>
      <c r="D41" s="154"/>
      <c r="E41" s="154"/>
    </row>
    <row r="42" ht="15" customHeight="1"/>
    <row r="43" spans="1:6" ht="15" customHeight="1" thickBot="1">
      <c r="A43" s="25" t="s">
        <v>3</v>
      </c>
      <c r="B43" s="64" t="s">
        <v>76</v>
      </c>
      <c r="C43" s="64" t="s">
        <v>37</v>
      </c>
      <c r="D43" s="64" t="s">
        <v>15</v>
      </c>
      <c r="E43" s="64" t="s">
        <v>38</v>
      </c>
      <c r="F43" s="64" t="s">
        <v>35</v>
      </c>
    </row>
    <row r="44" spans="1:6" ht="15" customHeight="1">
      <c r="A44" s="72"/>
      <c r="B44" s="72"/>
      <c r="C44" s="72"/>
      <c r="D44" s="72"/>
      <c r="E44" s="72"/>
      <c r="F44" s="72"/>
    </row>
    <row r="45" spans="1:6" ht="15" customHeight="1">
      <c r="A45" s="7" t="s">
        <v>34</v>
      </c>
      <c r="B45" s="65">
        <f>1T!E45</f>
        <v>780796872</v>
      </c>
      <c r="C45" s="65">
        <f>+2T!E45</f>
        <v>931086623</v>
      </c>
      <c r="D45" s="65">
        <f>+3T!E45</f>
        <v>945280796</v>
      </c>
      <c r="E45" s="65">
        <f>+4T!E45</f>
        <v>1071090094</v>
      </c>
      <c r="F45" s="65">
        <f>SUM(B45:E45)</f>
        <v>3728254385</v>
      </c>
    </row>
    <row r="46" spans="1:6" ht="15" customHeight="1">
      <c r="A46" s="7" t="s">
        <v>33</v>
      </c>
      <c r="B46" s="65">
        <f>1T!E46</f>
        <v>39934649</v>
      </c>
      <c r="C46" s="65">
        <f>+2T!E46</f>
        <v>43238366</v>
      </c>
      <c r="D46" s="65">
        <f>+3T!E46</f>
        <v>31314971</v>
      </c>
      <c r="E46" s="65">
        <f>+4T!E46</f>
        <v>0</v>
      </c>
      <c r="F46" s="65">
        <f>SUM(B46:E46)</f>
        <v>114487986</v>
      </c>
    </row>
    <row r="47" spans="1:6" ht="15" customHeight="1">
      <c r="A47" s="72"/>
      <c r="B47" s="80"/>
      <c r="C47" s="80"/>
      <c r="D47" s="80"/>
      <c r="E47" s="80"/>
      <c r="F47" s="80"/>
    </row>
    <row r="48" spans="1:6" ht="15" customHeight="1" thickBot="1">
      <c r="A48" s="52" t="s">
        <v>5</v>
      </c>
      <c r="B48" s="67">
        <f>SUM(B45:B47)</f>
        <v>820731521</v>
      </c>
      <c r="C48" s="67">
        <f>SUM(C45:C47)</f>
        <v>974324989</v>
      </c>
      <c r="D48" s="67">
        <f>SUM(D45:D47)</f>
        <v>976595767</v>
      </c>
      <c r="E48" s="67">
        <f>SUM(E45:E47)</f>
        <v>1071090094</v>
      </c>
      <c r="F48" s="67">
        <f>SUM(B48:E48)</f>
        <v>3842742371</v>
      </c>
    </row>
    <row r="49" ht="15" customHeight="1" thickTop="1">
      <c r="A49" s="71" t="s">
        <v>81</v>
      </c>
    </row>
    <row r="50" ht="15" customHeight="1"/>
    <row r="51" ht="15" customHeight="1"/>
    <row r="52" s="95" customFormat="1" ht="15" customHeight="1">
      <c r="A52" s="94"/>
    </row>
    <row r="53" spans="1:5" ht="15">
      <c r="A53" s="159" t="s">
        <v>48</v>
      </c>
      <c r="B53" s="159"/>
      <c r="C53" s="159"/>
      <c r="D53" s="159"/>
      <c r="E53" s="159"/>
    </row>
    <row r="54" spans="1:5" ht="15">
      <c r="A54" s="159" t="s">
        <v>6</v>
      </c>
      <c r="B54" s="159"/>
      <c r="C54" s="159"/>
      <c r="D54" s="159"/>
      <c r="E54" s="159"/>
    </row>
    <row r="55" spans="1:5" ht="15">
      <c r="A55" s="159" t="s">
        <v>46</v>
      </c>
      <c r="B55" s="159"/>
      <c r="C55" s="159"/>
      <c r="D55" s="159"/>
      <c r="E55" s="159"/>
    </row>
    <row r="56" spans="1:5" ht="15.75">
      <c r="A56" s="1"/>
      <c r="B56" s="2"/>
      <c r="C56" s="2"/>
      <c r="D56" s="2"/>
      <c r="E56" s="2"/>
    </row>
    <row r="57" spans="1:6" ht="15.75" thickBot="1">
      <c r="A57" s="3" t="s">
        <v>3</v>
      </c>
      <c r="B57" s="64" t="s">
        <v>36</v>
      </c>
      <c r="C57" s="64" t="s">
        <v>37</v>
      </c>
      <c r="D57" s="64" t="s">
        <v>15</v>
      </c>
      <c r="E57" s="3" t="s">
        <v>38</v>
      </c>
      <c r="F57" s="3" t="s">
        <v>77</v>
      </c>
    </row>
    <row r="58" spans="1:6" ht="15">
      <c r="A58" s="5" t="s">
        <v>54</v>
      </c>
      <c r="B58" s="98">
        <f>+1T!E58</f>
        <v>0</v>
      </c>
      <c r="C58" s="98">
        <f>+2T!E58</f>
        <v>-22711134</v>
      </c>
      <c r="D58" s="98">
        <f>+3T!E58</f>
        <v>-15811993</v>
      </c>
      <c r="E58" s="98">
        <f>+4T!E58</f>
        <v>34351596.629999995</v>
      </c>
      <c r="F58" s="98">
        <f>+B58</f>
        <v>0</v>
      </c>
    </row>
    <row r="59" spans="1:6" ht="15">
      <c r="A59" s="5" t="s">
        <v>7</v>
      </c>
      <c r="B59" s="98">
        <f>+1T!E59</f>
        <v>798020387</v>
      </c>
      <c r="C59" s="98">
        <f>+2T!E59</f>
        <v>981224130</v>
      </c>
      <c r="D59" s="98">
        <f>+3T!E59</f>
        <v>1026759356.63</v>
      </c>
      <c r="E59" s="98">
        <f>+4T!E59</f>
        <v>1036885570.81</v>
      </c>
      <c r="F59" s="98"/>
    </row>
    <row r="60" spans="1:6" ht="15">
      <c r="A60" s="5" t="s">
        <v>95</v>
      </c>
      <c r="B60" s="98">
        <f>+1T!E60</f>
        <v>0</v>
      </c>
      <c r="C60" s="98">
        <f>+2T!E60</f>
        <v>0</v>
      </c>
      <c r="D60" s="98">
        <f>+3T!E60</f>
        <v>0</v>
      </c>
      <c r="E60" s="98">
        <f>+4T!E60</f>
        <v>0</v>
      </c>
      <c r="F60" s="98"/>
    </row>
    <row r="61" spans="1:6" ht="15">
      <c r="A61" s="5" t="s">
        <v>96</v>
      </c>
      <c r="B61" s="98">
        <f>+1T!E61</f>
        <v>0</v>
      </c>
      <c r="C61" s="98">
        <f>+2T!E61</f>
        <v>0</v>
      </c>
      <c r="D61" s="98">
        <f>+3T!E61</f>
        <v>0</v>
      </c>
      <c r="E61" s="98">
        <f>+4T!E61</f>
        <v>0</v>
      </c>
      <c r="F61" s="98"/>
    </row>
    <row r="62" spans="1:6" ht="15">
      <c r="A62" s="5" t="s">
        <v>8</v>
      </c>
      <c r="B62" s="98">
        <f>+1T!E62</f>
        <v>798020387</v>
      </c>
      <c r="C62" s="98">
        <f>+2T!E62</f>
        <v>958512996</v>
      </c>
      <c r="D62" s="98">
        <f>+3T!E62</f>
        <v>1010947363.63</v>
      </c>
      <c r="E62" s="98">
        <f>+4T!E62</f>
        <v>1071237167.4399999</v>
      </c>
      <c r="F62" s="98">
        <f>+F58+F59</f>
        <v>0</v>
      </c>
    </row>
    <row r="63" spans="1:6" ht="15">
      <c r="A63" s="5" t="s">
        <v>95</v>
      </c>
      <c r="B63" s="98">
        <f>+1T!E63</f>
        <v>0</v>
      </c>
      <c r="C63" s="98">
        <f>+2T!E63</f>
        <v>0</v>
      </c>
      <c r="D63" s="98">
        <f>+3T!E63</f>
        <v>0</v>
      </c>
      <c r="E63" s="98">
        <f>+4T!E63</f>
        <v>0</v>
      </c>
      <c r="F63" s="98"/>
    </row>
    <row r="64" spans="1:6" ht="15">
      <c r="A64" s="5" t="s">
        <v>96</v>
      </c>
      <c r="B64" s="98">
        <f>+1T!E64</f>
        <v>0</v>
      </c>
      <c r="C64" s="98">
        <f>+2T!E64</f>
        <v>0</v>
      </c>
      <c r="D64" s="98">
        <f>+3T!E64</f>
        <v>0</v>
      </c>
      <c r="E64" s="98">
        <f>+4T!E64</f>
        <v>0</v>
      </c>
      <c r="F64" s="98"/>
    </row>
    <row r="65" spans="1:6" ht="15">
      <c r="A65" s="5" t="s">
        <v>74</v>
      </c>
      <c r="B65" s="98">
        <f>+1T!E65</f>
        <v>820731521</v>
      </c>
      <c r="C65" s="98">
        <f>+2T!E65</f>
        <v>974324989</v>
      </c>
      <c r="D65" s="98">
        <f>+3T!E65</f>
        <v>976595767</v>
      </c>
      <c r="E65" s="98">
        <f>+4T!E65</f>
        <v>1071090094</v>
      </c>
      <c r="F65" s="98">
        <f>+SUM(B65:E65)</f>
        <v>3842742371</v>
      </c>
    </row>
    <row r="66" spans="1:6" ht="15">
      <c r="A66" s="5" t="s">
        <v>9</v>
      </c>
      <c r="B66" s="98">
        <f>+1T!E66</f>
        <v>-22711134</v>
      </c>
      <c r="C66" s="98">
        <f>+2T!E66</f>
        <v>-15811993</v>
      </c>
      <c r="D66" s="98">
        <f>+3T!E66</f>
        <v>34351596.629999995</v>
      </c>
      <c r="E66" s="98">
        <f>+4T!E66</f>
        <v>147073.439999938</v>
      </c>
      <c r="F66" s="98">
        <f>+F62-F65</f>
        <v>-3842742371</v>
      </c>
    </row>
    <row r="67" spans="1:6" ht="15.75" thickBot="1">
      <c r="A67" s="4"/>
      <c r="B67" s="10"/>
      <c r="C67" s="10"/>
      <c r="D67" s="10"/>
      <c r="E67" s="10"/>
      <c r="F67" s="10"/>
    </row>
    <row r="68" spans="1:5" ht="15.75" thickTop="1">
      <c r="A68" s="151" t="s">
        <v>105</v>
      </c>
      <c r="B68" s="91"/>
      <c r="C68" s="91"/>
      <c r="D68" s="91"/>
      <c r="E68" s="91"/>
    </row>
    <row r="69" spans="1:5" ht="15.75">
      <c r="A69" s="160" t="s">
        <v>99</v>
      </c>
      <c r="B69" s="160"/>
      <c r="C69" s="160"/>
      <c r="D69" s="160"/>
      <c r="E69" s="2"/>
    </row>
    <row r="72" ht="15">
      <c r="A72" s="108" t="s">
        <v>100</v>
      </c>
    </row>
    <row r="73" ht="15">
      <c r="A73" s="108" t="s">
        <v>101</v>
      </c>
    </row>
    <row r="74" ht="15">
      <c r="A74" s="108" t="s">
        <v>102</v>
      </c>
    </row>
  </sheetData>
  <sheetProtection/>
  <mergeCells count="14">
    <mergeCell ref="A41:E41"/>
    <mergeCell ref="A55:E55"/>
    <mergeCell ref="A53:E53"/>
    <mergeCell ref="A54:E54"/>
    <mergeCell ref="A69:D69"/>
    <mergeCell ref="A1:F1"/>
    <mergeCell ref="A8:F8"/>
    <mergeCell ref="A9:F9"/>
    <mergeCell ref="A18:B18"/>
    <mergeCell ref="A23:E23"/>
    <mergeCell ref="A24:E24"/>
    <mergeCell ref="A25:E25"/>
    <mergeCell ref="A39:E39"/>
    <mergeCell ref="A40:E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Horacio Rodriguez</cp:lastModifiedBy>
  <cp:lastPrinted>2012-04-30T19:10:13Z</cp:lastPrinted>
  <dcterms:created xsi:type="dcterms:W3CDTF">2011-03-10T14:40:05Z</dcterms:created>
  <dcterms:modified xsi:type="dcterms:W3CDTF">2013-09-19T16:47:51Z</dcterms:modified>
  <cp:category/>
  <cp:version/>
  <cp:contentType/>
  <cp:contentStatus/>
</cp:coreProperties>
</file>