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0" activeTab="1"/>
  </bookViews>
  <sheets>
    <sheet name="Notas" sheetId="1" r:id="rId1"/>
    <sheet name="1T" sheetId="2" r:id="rId2"/>
    <sheet name="2T" sheetId="3" r:id="rId3"/>
    <sheet name="3T" sheetId="4" r:id="rId4"/>
    <sheet name="4T" sheetId="5" r:id="rId5"/>
    <sheet name="Semestral" sheetId="6" r:id="rId6"/>
    <sheet name="3T Acumulado" sheetId="7" r:id="rId7"/>
    <sheet name="Anual" sheetId="8" r:id="rId8"/>
  </sheets>
  <definedNames>
    <definedName name="_xlnm.Print_Area" localSheetId="4">'4T'!$A$1:$E$74</definedName>
  </definedNames>
  <calcPr fullCalcOnLoad="1"/>
</workbook>
</file>

<file path=xl/comments3.xml><?xml version="1.0" encoding="utf-8"?>
<comments xmlns="http://schemas.openxmlformats.org/spreadsheetml/2006/main">
  <authors>
    <author>Catherine</author>
  </authors>
  <commentList>
    <comment ref="F11" authorId="0">
      <text>
        <r>
          <rPr>
            <b/>
            <sz val="9"/>
            <rFont val="Tahoma"/>
            <family val="0"/>
          </rPr>
          <t>Catherine:</t>
        </r>
        <r>
          <rPr>
            <sz val="9"/>
            <rFont val="Tahoma"/>
            <family val="0"/>
          </rPr>
          <t xml:space="preserve">
El ICAA corrigió el dato trimestral el 31 de octubre del 2012, pero no dio detalles mensuales</t>
        </r>
      </text>
    </comment>
  </commentList>
</comments>
</file>

<file path=xl/comments4.xml><?xml version="1.0" encoding="utf-8"?>
<comments xmlns="http://schemas.openxmlformats.org/spreadsheetml/2006/main">
  <authors>
    <author>Catherine</author>
  </authors>
  <commentList>
    <comment ref="F11" authorId="0">
      <text>
        <r>
          <rPr>
            <b/>
            <sz val="9"/>
            <rFont val="Tahoma"/>
            <family val="0"/>
          </rPr>
          <t>Catherine:</t>
        </r>
        <r>
          <rPr>
            <sz val="9"/>
            <rFont val="Tahoma"/>
            <family val="0"/>
          </rPr>
          <t xml:space="preserve">
El ICAA corrigió el dato trimestral el 31 de octubre del 2012, pero no dio detalles mensuales</t>
        </r>
      </text>
    </comment>
  </commentList>
</comments>
</file>

<file path=xl/sharedStrings.xml><?xml version="1.0" encoding="utf-8"?>
<sst xmlns="http://schemas.openxmlformats.org/spreadsheetml/2006/main" count="566" uniqueCount="110">
  <si>
    <t>CUADRO No.1</t>
  </si>
  <si>
    <t>Reporte de beneficiarios efectivos financiados por el Fondo de Desarrollo Social y Asignaciones Familiares</t>
  </si>
  <si>
    <t>Programa:</t>
  </si>
  <si>
    <t>Abastecimiento de Agua Potable a Comunidades Rurales</t>
  </si>
  <si>
    <t>Instituto Costarricense de Acueductos y Alcantarillados</t>
  </si>
  <si>
    <t xml:space="preserve">Unidad Ejecutora: </t>
  </si>
  <si>
    <t>Subgerencia de Sistemas Comunales</t>
  </si>
  <si>
    <t>Producto</t>
  </si>
  <si>
    <t>Unidad</t>
  </si>
  <si>
    <t>Inicial</t>
  </si>
  <si>
    <t>Enero</t>
  </si>
  <si>
    <t>Febrero</t>
  </si>
  <si>
    <t>Marzo</t>
  </si>
  <si>
    <t xml:space="preserve">I Trimestre </t>
  </si>
  <si>
    <t>Construcción sistemas de acueductos rurales</t>
  </si>
  <si>
    <t>Personas</t>
  </si>
  <si>
    <t>Obras</t>
  </si>
  <si>
    <t>Ampliación o mejoras de acueductos rurales existentes</t>
  </si>
  <si>
    <t>Proyecto Concluido : Booqueri No.2 de Siquirres</t>
  </si>
  <si>
    <t>se encontraban incluidos dentro del Plan Presupuestario del 2011 debido a que se tenia programado su ejecución total en el 2010, el cual no se</t>
  </si>
  <si>
    <t xml:space="preserve">dio por diferentes aspectos técnicos, para lo cual se deberán de ajustar la tabla anterior cuando se de el Vbº de la DESAF a la modificación </t>
  </si>
  <si>
    <t>presentada para incluir los proyectos.</t>
  </si>
  <si>
    <t xml:space="preserve">Proyectos a incluir: </t>
  </si>
  <si>
    <t>SAN ISIDRO DE LA TIGRA</t>
  </si>
  <si>
    <t>MALINCHE DE CHOMES</t>
  </si>
  <si>
    <t>SAN GABRIEL DE ASERRI</t>
  </si>
  <si>
    <t>MASTATAL DE PURISCAL</t>
  </si>
  <si>
    <t>COCALECA DE LA PALMERA</t>
  </si>
  <si>
    <t>POZO DE AGUA DE NICOYA</t>
  </si>
  <si>
    <t>SAHARA DE MATINA</t>
  </si>
  <si>
    <t xml:space="preserve">en el 2010 ingresaron hasta diciembre del mismo año, por lo cual se esta solicitando a la DESAF la modificación de las comunidades </t>
  </si>
  <si>
    <t xml:space="preserve">beneficiadas con este producto.  Se estará realizando el respectivo ajuste en los alcances del producto hasta que la DESAF apruebe dicha </t>
  </si>
  <si>
    <t>modificación.</t>
  </si>
  <si>
    <t>FODESAF</t>
  </si>
  <si>
    <t>Reporte de gastos efectivos por producto financiados por el Fondo de Desarrollo Social y Asignaciones Familiares</t>
  </si>
  <si>
    <t>I Trimestre</t>
  </si>
  <si>
    <t>Total</t>
  </si>
  <si>
    <t>Reporte de gastos efectivos por rubro financiados por el Fondo de Desarrollo Social y Asignaciones Familiares</t>
  </si>
  <si>
    <t>Rubro por objeto de gasto</t>
  </si>
  <si>
    <t>Reporte de ingresos efectivos girados por el Fondo de Desarrollo Social y Asignaciones Familiares</t>
  </si>
  <si>
    <t xml:space="preserve">1. Saldo en caja inicial  (5 t-1)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</si>
  <si>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</si>
  <si>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</si>
  <si>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</si>
  <si>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</si>
  <si>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 xml:space="preserve">            </t>
  </si>
  <si>
    <t>Abril</t>
  </si>
  <si>
    <t>Mayo</t>
  </si>
  <si>
    <t>Junio</t>
  </si>
  <si>
    <t xml:space="preserve">II Trimestre </t>
  </si>
  <si>
    <t>Construccion sistemas de acueductos rurales</t>
  </si>
  <si>
    <t>Ampliacion o mejoras de acueductos rurales existentes</t>
  </si>
  <si>
    <t>Adquisicion e instalacion de equipos de cloracion para acueductos existentes</t>
  </si>
  <si>
    <t>Setiembre</t>
  </si>
  <si>
    <t xml:space="preserve">III Trimestre </t>
  </si>
  <si>
    <t>Instalacion de 27 Equipos de Desinfeccion adquiridos en periodos anteriores</t>
  </si>
  <si>
    <t>Adquisición e instalación de equipos de cloración para acueductos existentes</t>
  </si>
  <si>
    <t>Fuente: Administración y Finanzas</t>
  </si>
  <si>
    <t>Materiales. y Productos  de Metal</t>
  </si>
  <si>
    <t>Materiales y productos minerales y asfálticos</t>
  </si>
  <si>
    <t>Madera y sus derivados</t>
  </si>
  <si>
    <t>Materiales y productos eléctricos</t>
  </si>
  <si>
    <t>Materiales  y Productos de Plástico</t>
  </si>
  <si>
    <t>Otros materiales y productos</t>
  </si>
  <si>
    <t>Equipo de Bombeo y filtración</t>
  </si>
  <si>
    <t>Equipo de producción</t>
  </si>
  <si>
    <t>Hidrómetros y cajas</t>
  </si>
  <si>
    <t>Maquinaria y Equipo variado</t>
  </si>
  <si>
    <t>Obras para Acueductos</t>
  </si>
  <si>
    <t xml:space="preserve">IV Trimestre </t>
  </si>
  <si>
    <t>Anual</t>
  </si>
  <si>
    <t>I trimestre</t>
  </si>
  <si>
    <t>II Trimestre</t>
  </si>
  <si>
    <t>III Trimestre</t>
  </si>
  <si>
    <t>IV Trimestre</t>
  </si>
  <si>
    <t>I Semestre</t>
  </si>
  <si>
    <t>Acumulado</t>
  </si>
  <si>
    <t>Fuente: Administración y Finanzas, ICAA</t>
  </si>
  <si>
    <r>
      <t>Nota No.1</t>
    </r>
    <r>
      <rPr>
        <sz val="11"/>
        <color indexed="8"/>
        <rFont val="Calibri"/>
        <family val="2"/>
      </rPr>
      <t xml:space="preserve">: En el caso de los proyectos se esta solicitando a la DESAF por medio de una Modificación la inclusión de varios proyectos que no </t>
    </r>
  </si>
  <si>
    <t>Período:</t>
  </si>
  <si>
    <t>Primer Trimestre 2011</t>
  </si>
  <si>
    <t>Cuadro N°1</t>
  </si>
  <si>
    <t>NOTAS</t>
  </si>
  <si>
    <t>Primer Trimestre</t>
  </si>
  <si>
    <r>
      <rPr>
        <b/>
        <sz val="11"/>
        <color indexed="8"/>
        <rFont val="Calibri"/>
        <family val="2"/>
      </rPr>
      <t>Nota No.2:</t>
    </r>
    <r>
      <rPr>
        <sz val="11"/>
        <color indexed="8"/>
        <rFont val="Calibri"/>
        <family val="2"/>
      </rPr>
      <t xml:space="preserve"> De acuerdo a Modificación No.2 enviada a la DESAF el producto No.3 se esta variando debido a que los equipos de cloración adquiridos</t>
    </r>
  </si>
  <si>
    <t>Unidad: Colones</t>
  </si>
  <si>
    <t>Institución:</t>
  </si>
  <si>
    <t>Segundo Trimestre 2011</t>
  </si>
  <si>
    <t>Cuadro  N°2</t>
  </si>
  <si>
    <t>Cuadro  N°3</t>
  </si>
  <si>
    <t>Cuadro  N°4</t>
  </si>
  <si>
    <t>Cuadro N°2</t>
  </si>
  <si>
    <t>Cuadro N°3</t>
  </si>
  <si>
    <t>Cuadro N°4</t>
  </si>
  <si>
    <t>Tercer Trimestre 2011</t>
  </si>
  <si>
    <t>Cuarto Trimestre 2011</t>
  </si>
  <si>
    <t>Instalación de 27 Equipos de Desinfección adquiridos en períodos anteriores</t>
  </si>
  <si>
    <t>Julio</t>
  </si>
  <si>
    <t>Agosto</t>
  </si>
  <si>
    <t>Cuadro No.1</t>
  </si>
  <si>
    <t>Cuadro No.2</t>
  </si>
  <si>
    <t>Cuadro No.3</t>
  </si>
  <si>
    <t>Cuadro No.4</t>
  </si>
  <si>
    <t>Octubre</t>
  </si>
  <si>
    <t>Noviembre</t>
  </si>
  <si>
    <t>Diciembre</t>
  </si>
  <si>
    <t>Materiales y Productos  de Metal</t>
  </si>
  <si>
    <t>Materiales  y Productos  de Metal</t>
  </si>
  <si>
    <t>Primer Semestre 2011</t>
  </si>
  <si>
    <t>Acumulado hasta el tercer trimestre 2011</t>
  </si>
</sst>
</file>

<file path=xl/styles.xml><?xml version="1.0" encoding="utf-8"?>
<styleSheet xmlns="http://schemas.openxmlformats.org/spreadsheetml/2006/main">
  <numFmts count="1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0\ ;&quot; (&quot;#,##0.00\);&quot; -&quot;#\ ;@\ "/>
    <numFmt numFmtId="165" formatCode="#,###.00"/>
    <numFmt numFmtId="166" formatCode="#,##0.00;[Red]\-#,##0.00"/>
    <numFmt numFmtId="167" formatCode="#,##0.00;[Red]#,##0.00"/>
    <numFmt numFmtId="168" formatCode="#,##0.0\ ;&quot; (&quot;#,##0.0\);&quot; -&quot;#\ ;@\ "/>
    <numFmt numFmtId="169" formatCode="#,##0\ ;&quot; (&quot;#,##0\);&quot; -&quot;#\ ;@\ 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164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45" applyFont="1" applyFill="1">
      <alignment/>
      <protection/>
    </xf>
    <xf numFmtId="0" fontId="1" fillId="0" borderId="0" xfId="45" applyFont="1">
      <alignment/>
      <protection/>
    </xf>
    <xf numFmtId="0" fontId="2" fillId="0" borderId="0" xfId="45" applyFont="1" applyAlignment="1">
      <alignment horizontal="right"/>
      <protection/>
    </xf>
    <xf numFmtId="0" fontId="2" fillId="0" borderId="0" xfId="45" applyFont="1" applyAlignment="1">
      <alignment horizontal="left"/>
      <protection/>
    </xf>
    <xf numFmtId="0" fontId="2" fillId="0" borderId="0" xfId="45" applyFont="1">
      <alignment/>
      <protection/>
    </xf>
    <xf numFmtId="0" fontId="1" fillId="0" borderId="0" xfId="45" applyFont="1" applyFill="1" applyAlignment="1">
      <alignment horizontal="center"/>
      <protection/>
    </xf>
    <xf numFmtId="0" fontId="1" fillId="0" borderId="10" xfId="45" applyFont="1" applyFill="1" applyBorder="1" applyAlignment="1">
      <alignment horizontal="center"/>
      <protection/>
    </xf>
    <xf numFmtId="4" fontId="1" fillId="0" borderId="0" xfId="47" applyNumberFormat="1" applyFont="1" applyFill="1" applyBorder="1" applyAlignment="1" applyProtection="1">
      <alignment/>
      <protection/>
    </xf>
    <xf numFmtId="0" fontId="1" fillId="0" borderId="11" xfId="45" applyFont="1" applyFill="1" applyBorder="1">
      <alignment/>
      <protection/>
    </xf>
    <xf numFmtId="4" fontId="1" fillId="0" borderId="11" xfId="45" applyNumberFormat="1" applyFont="1" applyFill="1" applyBorder="1">
      <alignment/>
      <protection/>
    </xf>
    <xf numFmtId="0" fontId="1" fillId="0" borderId="0" xfId="45" applyFont="1" applyFill="1" applyBorder="1">
      <alignment/>
      <protection/>
    </xf>
    <xf numFmtId="4" fontId="1" fillId="0" borderId="0" xfId="45" applyNumberFormat="1" applyFont="1" applyFill="1">
      <alignment/>
      <protection/>
    </xf>
    <xf numFmtId="4" fontId="1" fillId="0" borderId="0" xfId="45" applyNumberFormat="1" applyFont="1">
      <alignment/>
      <protection/>
    </xf>
    <xf numFmtId="0" fontId="1" fillId="0" borderId="12" xfId="45" applyFont="1" applyFill="1" applyBorder="1" applyAlignment="1">
      <alignment vertical="center"/>
      <protection/>
    </xf>
    <xf numFmtId="4" fontId="1" fillId="0" borderId="11" xfId="45" applyNumberFormat="1" applyFont="1" applyBorder="1">
      <alignment/>
      <protection/>
    </xf>
    <xf numFmtId="0" fontId="1" fillId="0" borderId="11" xfId="45" applyFont="1" applyBorder="1">
      <alignment/>
      <protection/>
    </xf>
    <xf numFmtId="165" fontId="1" fillId="0" borderId="0" xfId="45" applyNumberFormat="1" applyFont="1">
      <alignment/>
      <protection/>
    </xf>
    <xf numFmtId="0" fontId="1" fillId="0" borderId="12" xfId="45" applyFont="1" applyBorder="1" applyAlignment="1">
      <alignment vertical="center"/>
      <protection/>
    </xf>
    <xf numFmtId="4" fontId="1" fillId="0" borderId="13" xfId="45" applyNumberFormat="1" applyFont="1" applyFill="1" applyBorder="1">
      <alignment/>
      <protection/>
    </xf>
    <xf numFmtId="0" fontId="2" fillId="0" borderId="0" xfId="45" applyFont="1" applyFill="1" applyAlignment="1">
      <alignment horizontal="right"/>
      <protection/>
    </xf>
    <xf numFmtId="0" fontId="2" fillId="0" borderId="0" xfId="45" applyFont="1" applyFill="1" applyAlignment="1">
      <alignment horizontal="left"/>
      <protection/>
    </xf>
    <xf numFmtId="0" fontId="2" fillId="0" borderId="0" xfId="45" applyFont="1" applyFill="1">
      <alignment/>
      <protection/>
    </xf>
    <xf numFmtId="0" fontId="1" fillId="0" borderId="0" xfId="45" applyFont="1" applyFill="1" applyBorder="1" applyAlignment="1">
      <alignment vertical="center"/>
      <protection/>
    </xf>
    <xf numFmtId="0" fontId="1" fillId="0" borderId="0" xfId="45" applyFont="1" applyBorder="1" applyAlignment="1">
      <alignment vertical="center"/>
      <protection/>
    </xf>
    <xf numFmtId="0" fontId="1" fillId="0" borderId="0" xfId="45" applyFont="1" applyBorder="1">
      <alignment/>
      <protection/>
    </xf>
    <xf numFmtId="0" fontId="2" fillId="0" borderId="0" xfId="45" applyFont="1" applyAlignment="1">
      <alignment horizontal="center"/>
      <protection/>
    </xf>
    <xf numFmtId="0" fontId="2" fillId="0" borderId="0" xfId="45" applyFont="1" applyAlignment="1">
      <alignment horizontal="center"/>
      <protection/>
    </xf>
    <xf numFmtId="0" fontId="2" fillId="0" borderId="0" xfId="45" applyFont="1" applyFill="1" applyBorder="1" applyAlignment="1">
      <alignment horizontal="center"/>
      <protection/>
    </xf>
    <xf numFmtId="0" fontId="1" fillId="0" borderId="0" xfId="45" applyFont="1" applyBorder="1">
      <alignment/>
      <protection/>
    </xf>
    <xf numFmtId="0" fontId="3" fillId="0" borderId="0" xfId="0" applyFont="1" applyAlignment="1">
      <alignment/>
    </xf>
    <xf numFmtId="0" fontId="19" fillId="0" borderId="0" xfId="45" applyFont="1">
      <alignment/>
      <protection/>
    </xf>
    <xf numFmtId="0" fontId="1" fillId="0" borderId="0" xfId="45" applyFont="1" applyBorder="1" applyAlignment="1">
      <alignment/>
      <protection/>
    </xf>
    <xf numFmtId="0" fontId="1" fillId="0" borderId="14" xfId="45" applyFont="1" applyFill="1" applyBorder="1" applyAlignment="1">
      <alignment horizontal="center"/>
      <protection/>
    </xf>
    <xf numFmtId="0" fontId="1" fillId="0" borderId="15" xfId="45" applyFont="1" applyBorder="1">
      <alignment/>
      <protection/>
    </xf>
    <xf numFmtId="3" fontId="1" fillId="0" borderId="0" xfId="45" applyNumberFormat="1" applyFont="1" applyFill="1" applyBorder="1">
      <alignment/>
      <protection/>
    </xf>
    <xf numFmtId="0" fontId="1" fillId="0" borderId="15" xfId="45" applyFont="1" applyFill="1" applyBorder="1">
      <alignment/>
      <protection/>
    </xf>
    <xf numFmtId="3" fontId="20" fillId="0" borderId="0" xfId="45" applyNumberFormat="1" applyFont="1" applyFill="1" applyBorder="1">
      <alignment/>
      <protection/>
    </xf>
    <xf numFmtId="0" fontId="20" fillId="0" borderId="0" xfId="45" applyFont="1" applyFill="1" applyBorder="1">
      <alignment/>
      <protection/>
    </xf>
    <xf numFmtId="0" fontId="1" fillId="0" borderId="16" xfId="45" applyFont="1" applyBorder="1" applyAlignment="1">
      <alignment vertical="center"/>
      <protection/>
    </xf>
    <xf numFmtId="0" fontId="1" fillId="0" borderId="16" xfId="45" applyFont="1" applyBorder="1">
      <alignment/>
      <protection/>
    </xf>
    <xf numFmtId="0" fontId="1" fillId="0" borderId="0" xfId="45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vertical="center"/>
    </xf>
    <xf numFmtId="0" fontId="2" fillId="0" borderId="0" xfId="45" applyFont="1" applyAlignment="1">
      <alignment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6" fontId="1" fillId="0" borderId="0" xfId="45" applyNumberFormat="1" applyFont="1" applyFill="1" applyBorder="1" applyAlignment="1">
      <alignment horizontal="right" vertical="center"/>
      <protection/>
    </xf>
    <xf numFmtId="0" fontId="1" fillId="0" borderId="0" xfId="45" applyFont="1" applyFill="1" applyBorder="1" applyAlignment="1">
      <alignment horizontal="justify" vertical="center"/>
      <protection/>
    </xf>
    <xf numFmtId="0" fontId="1" fillId="0" borderId="0" xfId="45" applyFont="1" applyFill="1" applyBorder="1" applyAlignment="1">
      <alignment horizontal="center" vertical="center"/>
      <protection/>
    </xf>
    <xf numFmtId="0" fontId="1" fillId="0" borderId="0" xfId="45" applyFont="1" applyFill="1" applyBorder="1" applyAlignment="1">
      <alignment horizontal="left" vertical="center"/>
      <protection/>
    </xf>
    <xf numFmtId="0" fontId="1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0" xfId="45" applyFont="1" applyFill="1" applyAlignment="1">
      <alignment/>
      <protection/>
    </xf>
    <xf numFmtId="0" fontId="2" fillId="0" borderId="0" xfId="45" applyFont="1" applyFill="1" applyBorder="1" applyAlignment="1">
      <alignment/>
      <protection/>
    </xf>
    <xf numFmtId="0" fontId="2" fillId="0" borderId="0" xfId="0" applyFont="1" applyFill="1" applyBorder="1" applyAlignment="1">
      <alignment horizontal="center"/>
    </xf>
    <xf numFmtId="4" fontId="1" fillId="0" borderId="0" xfId="45" applyNumberFormat="1" applyFont="1" applyFill="1" applyBorder="1" applyAlignment="1">
      <alignment horizontal="right" vertical="center"/>
      <protection/>
    </xf>
    <xf numFmtId="4" fontId="1" fillId="0" borderId="0" xfId="45" applyNumberFormat="1" applyFont="1" applyFill="1" applyBorder="1">
      <alignment/>
      <protection/>
    </xf>
    <xf numFmtId="0" fontId="1" fillId="0" borderId="18" xfId="0" applyFont="1" applyFill="1" applyBorder="1" applyAlignment="1">
      <alignment vertical="center"/>
    </xf>
    <xf numFmtId="3" fontId="1" fillId="0" borderId="0" xfId="45" applyNumberFormat="1" applyFont="1" applyBorder="1">
      <alignment/>
      <protection/>
    </xf>
    <xf numFmtId="169" fontId="20" fillId="0" borderId="0" xfId="47" applyNumberFormat="1" applyFont="1">
      <alignment/>
      <protection/>
    </xf>
    <xf numFmtId="169" fontId="20" fillId="0" borderId="19" xfId="47" applyNumberFormat="1" applyFont="1" applyBorder="1">
      <alignment/>
      <protection/>
    </xf>
    <xf numFmtId="164" fontId="0" fillId="0" borderId="19" xfId="47" applyBorder="1">
      <alignment/>
      <protection/>
    </xf>
    <xf numFmtId="0" fontId="1" fillId="0" borderId="0" xfId="45" applyFont="1" applyBorder="1">
      <alignment/>
      <protection/>
    </xf>
    <xf numFmtId="0" fontId="2" fillId="0" borderId="0" xfId="45" applyFont="1" applyAlignment="1">
      <alignment horizontal="center"/>
      <protection/>
    </xf>
    <xf numFmtId="0" fontId="2" fillId="0" borderId="0" xfId="45" applyFont="1" applyFill="1" applyAlignment="1">
      <alignment horizontal="center"/>
      <protection/>
    </xf>
    <xf numFmtId="0" fontId="2" fillId="0" borderId="0" xfId="45" applyFont="1" applyFill="1" applyBorder="1" applyAlignment="1">
      <alignment horizontal="center"/>
      <protection/>
    </xf>
    <xf numFmtId="0" fontId="1" fillId="33" borderId="0" xfId="45" applyFont="1" applyFill="1" applyBorder="1">
      <alignment/>
      <protection/>
    </xf>
    <xf numFmtId="0" fontId="1" fillId="33" borderId="16" xfId="45" applyFont="1" applyFill="1" applyBorder="1">
      <alignment/>
      <protection/>
    </xf>
    <xf numFmtId="3" fontId="1" fillId="33" borderId="0" xfId="0" applyNumberFormat="1" applyFont="1" applyFill="1" applyBorder="1" applyAlignment="1">
      <alignment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169" fontId="20" fillId="34" borderId="0" xfId="47" applyNumberFormat="1" applyFont="1" applyFill="1">
      <alignment/>
      <protection/>
    </xf>
    <xf numFmtId="0" fontId="1" fillId="34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27.00390625" style="0" customWidth="1"/>
  </cols>
  <sheetData>
    <row r="1" ht="12.75">
      <c r="A1" s="30" t="s">
        <v>82</v>
      </c>
    </row>
    <row r="4" ht="12.75">
      <c r="A4" s="30" t="s">
        <v>83</v>
      </c>
    </row>
    <row r="6" s="2" customFormat="1" ht="15"/>
    <row r="7" s="2" customFormat="1" ht="15">
      <c r="A7" s="5" t="s">
        <v>78</v>
      </c>
    </row>
    <row r="8" s="2" customFormat="1" ht="15">
      <c r="A8" s="2" t="s">
        <v>19</v>
      </c>
    </row>
    <row r="9" s="2" customFormat="1" ht="15">
      <c r="A9" s="2" t="s">
        <v>20</v>
      </c>
    </row>
    <row r="10" s="2" customFormat="1" ht="15">
      <c r="A10" s="2" t="s">
        <v>21</v>
      </c>
    </row>
    <row r="11" s="2" customFormat="1" ht="15"/>
    <row r="12" spans="1:6" s="2" customFormat="1" ht="15">
      <c r="A12" s="2" t="s">
        <v>22</v>
      </c>
      <c r="B12" s="63"/>
      <c r="C12" s="63"/>
      <c r="D12" s="63"/>
      <c r="E12" s="63"/>
      <c r="F12" s="63"/>
    </row>
    <row r="13" spans="2:4" s="2" customFormat="1" ht="15">
      <c r="B13" s="63" t="s">
        <v>23</v>
      </c>
      <c r="C13" s="63"/>
      <c r="D13" s="63"/>
    </row>
    <row r="14" spans="2:4" s="2" customFormat="1" ht="15">
      <c r="B14" s="63" t="s">
        <v>24</v>
      </c>
      <c r="C14" s="63"/>
      <c r="D14" s="63"/>
    </row>
    <row r="15" spans="2:4" s="2" customFormat="1" ht="15">
      <c r="B15" s="63" t="s">
        <v>25</v>
      </c>
      <c r="C15" s="63"/>
      <c r="D15" s="63"/>
    </row>
    <row r="16" spans="2:4" s="2" customFormat="1" ht="15">
      <c r="B16" s="63" t="s">
        <v>26</v>
      </c>
      <c r="C16" s="63"/>
      <c r="D16" s="63"/>
    </row>
    <row r="17" spans="2:4" s="2" customFormat="1" ht="15">
      <c r="B17" s="63" t="s">
        <v>27</v>
      </c>
      <c r="C17" s="63"/>
      <c r="D17" s="63"/>
    </row>
    <row r="18" spans="2:4" s="2" customFormat="1" ht="15">
      <c r="B18" s="63" t="s">
        <v>28</v>
      </c>
      <c r="C18" s="63"/>
      <c r="D18" s="63"/>
    </row>
    <row r="19" spans="2:4" s="2" customFormat="1" ht="15">
      <c r="B19" s="63" t="s">
        <v>29</v>
      </c>
      <c r="C19" s="63"/>
      <c r="D19" s="63"/>
    </row>
    <row r="20" s="2" customFormat="1" ht="15"/>
    <row r="21" s="2" customFormat="1" ht="15">
      <c r="A21" s="2" t="s">
        <v>84</v>
      </c>
    </row>
    <row r="22" s="2" customFormat="1" ht="15">
      <c r="A22" s="2" t="s">
        <v>30</v>
      </c>
    </row>
    <row r="23" s="2" customFormat="1" ht="15">
      <c r="A23" s="2" t="s">
        <v>31</v>
      </c>
    </row>
    <row r="24" s="2" customFormat="1" ht="15">
      <c r="A24" s="2" t="s">
        <v>32</v>
      </c>
    </row>
  </sheetData>
  <sheetProtection/>
  <mergeCells count="8">
    <mergeCell ref="B16:D16"/>
    <mergeCell ref="B17:D17"/>
    <mergeCell ref="B18:D18"/>
    <mergeCell ref="B19:D19"/>
    <mergeCell ref="B12:F12"/>
    <mergeCell ref="B13:D13"/>
    <mergeCell ref="B14:D14"/>
    <mergeCell ref="B15:D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E35" sqref="E35"/>
    </sheetView>
  </sheetViews>
  <sheetFormatPr defaultColWidth="10.7109375" defaultRowHeight="12.75"/>
  <cols>
    <col min="1" max="1" width="70.140625" style="2" customWidth="1"/>
    <col min="2" max="2" width="16.7109375" style="2" customWidth="1"/>
    <col min="3" max="3" width="14.7109375" style="2" customWidth="1"/>
    <col min="4" max="5" width="15.421875" style="2" customWidth="1"/>
    <col min="6" max="16384" width="10.7109375" style="2" customWidth="1"/>
  </cols>
  <sheetData>
    <row r="1" spans="1:7" ht="15">
      <c r="A1" s="64" t="s">
        <v>33</v>
      </c>
      <c r="B1" s="64"/>
      <c r="C1" s="64"/>
      <c r="D1" s="64"/>
      <c r="E1" s="64"/>
      <c r="F1" s="64"/>
      <c r="G1" s="64"/>
    </row>
    <row r="2" spans="1:2" ht="15">
      <c r="A2" s="3" t="s">
        <v>2</v>
      </c>
      <c r="B2" s="4" t="s">
        <v>3</v>
      </c>
    </row>
    <row r="3" spans="1:2" ht="15">
      <c r="A3" s="3" t="s">
        <v>86</v>
      </c>
      <c r="B3" s="4" t="s">
        <v>4</v>
      </c>
    </row>
    <row r="4" spans="1:2" ht="15">
      <c r="A4" s="3" t="s">
        <v>5</v>
      </c>
      <c r="B4" s="4" t="s">
        <v>6</v>
      </c>
    </row>
    <row r="5" spans="1:2" ht="15">
      <c r="A5" s="3" t="s">
        <v>79</v>
      </c>
      <c r="B5" s="4" t="s">
        <v>80</v>
      </c>
    </row>
    <row r="6" spans="1:2" ht="15">
      <c r="A6" s="3"/>
      <c r="B6" s="4"/>
    </row>
    <row r="7" spans="1:7" ht="15">
      <c r="A7" s="26"/>
      <c r="B7" s="26"/>
      <c r="C7" s="26"/>
      <c r="D7" s="26"/>
      <c r="E7" s="26"/>
      <c r="F7" s="26"/>
      <c r="G7" s="26"/>
    </row>
    <row r="8" spans="1:7" ht="15">
      <c r="A8" s="64" t="s">
        <v>81</v>
      </c>
      <c r="B8" s="64"/>
      <c r="C8" s="64"/>
      <c r="D8" s="64"/>
      <c r="E8" s="64"/>
      <c r="F8" s="64"/>
      <c r="G8" s="64"/>
    </row>
    <row r="9" spans="1:7" ht="15">
      <c r="A9" s="64" t="s">
        <v>1</v>
      </c>
      <c r="B9" s="64"/>
      <c r="C9" s="64"/>
      <c r="D9" s="64"/>
      <c r="E9" s="64"/>
      <c r="F9" s="64"/>
      <c r="G9" s="64"/>
    </row>
    <row r="11" spans="1:7" ht="15.75" thickBot="1">
      <c r="A11" s="33" t="s">
        <v>7</v>
      </c>
      <c r="B11" s="33" t="s">
        <v>8</v>
      </c>
      <c r="C11" s="33" t="s">
        <v>9</v>
      </c>
      <c r="D11" s="33" t="s">
        <v>10</v>
      </c>
      <c r="E11" s="33" t="s">
        <v>11</v>
      </c>
      <c r="F11" s="33" t="s">
        <v>12</v>
      </c>
      <c r="G11" s="33" t="s">
        <v>13</v>
      </c>
    </row>
    <row r="12" spans="1:7" ht="15">
      <c r="A12" s="25" t="s">
        <v>14</v>
      </c>
      <c r="B12" s="25" t="s">
        <v>15</v>
      </c>
      <c r="C12" s="35">
        <v>26877</v>
      </c>
      <c r="D12" s="25">
        <v>0</v>
      </c>
      <c r="E12" s="25">
        <v>0</v>
      </c>
      <c r="F12" s="25">
        <v>22</v>
      </c>
      <c r="G12" s="25">
        <f aca="true" t="shared" si="0" ref="G12:G19">(D12+E12+F12)</f>
        <v>22</v>
      </c>
    </row>
    <row r="13" spans="1:7" ht="15">
      <c r="A13" s="25"/>
      <c r="B13" s="25" t="s">
        <v>16</v>
      </c>
      <c r="C13" s="11">
        <v>17</v>
      </c>
      <c r="D13" s="25">
        <v>0</v>
      </c>
      <c r="E13" s="25">
        <v>0</v>
      </c>
      <c r="F13" s="25">
        <v>1</v>
      </c>
      <c r="G13" s="25">
        <f t="shared" si="0"/>
        <v>1</v>
      </c>
    </row>
    <row r="14" spans="1:7" ht="15">
      <c r="A14" s="25" t="s">
        <v>17</v>
      </c>
      <c r="B14" s="25" t="s">
        <v>15</v>
      </c>
      <c r="C14" s="35">
        <v>49607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7" ht="15">
      <c r="A15" s="25"/>
      <c r="B15" s="25" t="s">
        <v>16</v>
      </c>
      <c r="C15" s="11">
        <v>7</v>
      </c>
      <c r="D15" s="25">
        <v>0</v>
      </c>
      <c r="E15" s="25">
        <v>0</v>
      </c>
      <c r="F15" s="25">
        <v>0</v>
      </c>
      <c r="G15" s="25">
        <f t="shared" si="0"/>
        <v>0</v>
      </c>
    </row>
    <row r="16" spans="1:7" ht="15">
      <c r="A16" s="32" t="s">
        <v>96</v>
      </c>
      <c r="B16" s="25" t="s">
        <v>15</v>
      </c>
      <c r="C16" s="37">
        <v>23180</v>
      </c>
      <c r="D16" s="25">
        <v>0</v>
      </c>
      <c r="E16" s="25">
        <v>0</v>
      </c>
      <c r="F16" s="25">
        <v>0</v>
      </c>
      <c r="G16" s="25">
        <f t="shared" si="0"/>
        <v>0</v>
      </c>
    </row>
    <row r="17" spans="1:7" ht="15">
      <c r="A17" s="32"/>
      <c r="B17" s="25" t="s">
        <v>16</v>
      </c>
      <c r="C17" s="38">
        <v>27</v>
      </c>
      <c r="D17" s="25">
        <v>0</v>
      </c>
      <c r="E17" s="25">
        <v>0</v>
      </c>
      <c r="F17" s="25">
        <v>0</v>
      </c>
      <c r="G17" s="25">
        <f t="shared" si="0"/>
        <v>0</v>
      </c>
    </row>
    <row r="18" spans="1:7" ht="15">
      <c r="A18" s="25" t="s">
        <v>56</v>
      </c>
      <c r="B18" s="25" t="s">
        <v>15</v>
      </c>
      <c r="C18" s="35">
        <v>14752</v>
      </c>
      <c r="D18" s="25">
        <v>0</v>
      </c>
      <c r="E18" s="25">
        <v>0</v>
      </c>
      <c r="F18" s="25">
        <v>0</v>
      </c>
      <c r="G18" s="25">
        <f t="shared" si="0"/>
        <v>0</v>
      </c>
    </row>
    <row r="19" spans="1:7" ht="15">
      <c r="A19" s="25"/>
      <c r="B19" s="25" t="s">
        <v>16</v>
      </c>
      <c r="C19" s="11">
        <v>48</v>
      </c>
      <c r="D19" s="25">
        <v>0</v>
      </c>
      <c r="E19" s="25">
        <v>0</v>
      </c>
      <c r="F19" s="25">
        <v>0</v>
      </c>
      <c r="G19" s="25">
        <f t="shared" si="0"/>
        <v>0</v>
      </c>
    </row>
    <row r="20" spans="1:7" ht="15.75" thickBot="1">
      <c r="A20" s="34"/>
      <c r="B20" s="34"/>
      <c r="C20" s="36"/>
      <c r="D20" s="34"/>
      <c r="E20" s="34"/>
      <c r="F20" s="34"/>
      <c r="G20" s="34"/>
    </row>
    <row r="21" ht="15.75" thickTop="1">
      <c r="A21" s="2" t="s">
        <v>77</v>
      </c>
    </row>
    <row r="22" ht="15">
      <c r="A22" s="31" t="s">
        <v>18</v>
      </c>
    </row>
    <row r="25" spans="1:5" ht="15">
      <c r="A25" s="66" t="s">
        <v>88</v>
      </c>
      <c r="B25" s="66"/>
      <c r="C25" s="66"/>
      <c r="D25" s="66"/>
      <c r="E25" s="66"/>
    </row>
    <row r="26" spans="1:5" ht="15">
      <c r="A26" s="65" t="s">
        <v>34</v>
      </c>
      <c r="B26" s="65"/>
      <c r="C26" s="65"/>
      <c r="D26" s="65"/>
      <c r="E26" s="65"/>
    </row>
    <row r="27" spans="1:5" ht="15">
      <c r="A27" s="65" t="s">
        <v>85</v>
      </c>
      <c r="B27" s="65"/>
      <c r="C27" s="65"/>
      <c r="D27" s="65"/>
      <c r="E27" s="65"/>
    </row>
    <row r="28" spans="1:5" ht="15">
      <c r="A28" s="1"/>
      <c r="B28" s="1"/>
      <c r="C28" s="1"/>
      <c r="D28" s="1"/>
      <c r="E28" s="1"/>
    </row>
    <row r="29" spans="1:5" ht="15">
      <c r="A29" s="7" t="s">
        <v>7</v>
      </c>
      <c r="B29" s="7" t="s">
        <v>10</v>
      </c>
      <c r="C29" s="7" t="s">
        <v>11</v>
      </c>
      <c r="D29" s="7" t="s">
        <v>12</v>
      </c>
      <c r="E29" s="7" t="s">
        <v>35</v>
      </c>
    </row>
    <row r="30" spans="1:5" ht="15">
      <c r="A30" s="1"/>
      <c r="B30" s="1"/>
      <c r="C30" s="1"/>
      <c r="D30" s="1"/>
      <c r="E30" s="1"/>
    </row>
    <row r="31" spans="1:5" ht="15">
      <c r="A31" s="14" t="s">
        <v>14</v>
      </c>
      <c r="B31" s="8">
        <v>0</v>
      </c>
      <c r="C31" s="8">
        <v>0</v>
      </c>
      <c r="D31" s="8">
        <v>0</v>
      </c>
      <c r="E31" s="8">
        <v>0</v>
      </c>
    </row>
    <row r="32" spans="1:5" ht="15">
      <c r="A32" s="23" t="s">
        <v>17</v>
      </c>
      <c r="B32" s="8">
        <v>0</v>
      </c>
      <c r="C32" s="8">
        <v>0</v>
      </c>
      <c r="D32" s="8">
        <v>0</v>
      </c>
      <c r="E32" s="8">
        <v>0</v>
      </c>
    </row>
    <row r="33" spans="1:5" ht="15">
      <c r="A33" s="14" t="s">
        <v>56</v>
      </c>
      <c r="B33" s="8">
        <v>0</v>
      </c>
      <c r="C33" s="8">
        <v>0</v>
      </c>
      <c r="D33" s="8">
        <v>0</v>
      </c>
      <c r="E33" s="8">
        <v>0</v>
      </c>
    </row>
    <row r="34" spans="1:5" ht="15">
      <c r="A34" s="1"/>
      <c r="B34" s="1"/>
      <c r="C34" s="1"/>
      <c r="D34" s="1"/>
      <c r="E34" s="1"/>
    </row>
    <row r="35" spans="1:5" ht="15">
      <c r="A35" s="9" t="s">
        <v>36</v>
      </c>
      <c r="B35" s="10">
        <f>SUM(B31:B33)</f>
        <v>0</v>
      </c>
      <c r="C35" s="10">
        <f>SUM(C31:C33)</f>
        <v>0</v>
      </c>
      <c r="D35" s="10">
        <f>SUM(D31:D33)</f>
        <v>0</v>
      </c>
      <c r="E35" s="10">
        <f>SUM(E31:E33)</f>
        <v>0</v>
      </c>
    </row>
    <row r="36" spans="1:5" ht="15">
      <c r="A36" s="2" t="s">
        <v>77</v>
      </c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65" t="s">
        <v>89</v>
      </c>
      <c r="B40" s="65"/>
      <c r="C40" s="65"/>
      <c r="D40" s="65"/>
      <c r="E40" s="65"/>
    </row>
    <row r="41" spans="1:5" ht="15">
      <c r="A41" s="65" t="s">
        <v>37</v>
      </c>
      <c r="B41" s="65"/>
      <c r="C41" s="65"/>
      <c r="D41" s="65"/>
      <c r="E41" s="65"/>
    </row>
    <row r="42" spans="1:5" ht="15">
      <c r="A42" s="65" t="s">
        <v>85</v>
      </c>
      <c r="B42" s="65"/>
      <c r="C42" s="65"/>
      <c r="D42" s="65"/>
      <c r="E42" s="65"/>
    </row>
    <row r="43" spans="1:5" ht="15">
      <c r="A43" s="1"/>
      <c r="B43" s="1"/>
      <c r="C43" s="1"/>
      <c r="D43" s="1"/>
      <c r="E43" s="1"/>
    </row>
    <row r="44" spans="1:5" ht="15.75" thickBot="1">
      <c r="A44" s="7" t="s">
        <v>38</v>
      </c>
      <c r="B44" s="7" t="s">
        <v>10</v>
      </c>
      <c r="C44" s="7" t="s">
        <v>11</v>
      </c>
      <c r="D44" s="7" t="s">
        <v>12</v>
      </c>
      <c r="E44" s="7" t="s">
        <v>35</v>
      </c>
    </row>
    <row r="45" spans="1:5" ht="15">
      <c r="A45" s="1" t="s">
        <v>106</v>
      </c>
      <c r="B45" s="12">
        <v>0</v>
      </c>
      <c r="C45" s="12">
        <v>0</v>
      </c>
      <c r="D45" s="12">
        <v>0</v>
      </c>
      <c r="E45" s="13">
        <f aca="true" t="shared" si="1" ref="E45:E54">+E34</f>
        <v>0</v>
      </c>
    </row>
    <row r="46" spans="1:5" ht="15">
      <c r="A46" s="1" t="s">
        <v>59</v>
      </c>
      <c r="B46" s="12">
        <v>0</v>
      </c>
      <c r="C46" s="12">
        <v>0</v>
      </c>
      <c r="D46" s="12">
        <v>0</v>
      </c>
      <c r="E46" s="13">
        <f t="shared" si="1"/>
        <v>0</v>
      </c>
    </row>
    <row r="47" spans="1:5" ht="15">
      <c r="A47" s="1" t="s">
        <v>60</v>
      </c>
      <c r="B47" s="12">
        <v>0</v>
      </c>
      <c r="C47" s="12">
        <v>0</v>
      </c>
      <c r="D47" s="12">
        <v>0</v>
      </c>
      <c r="E47" s="13">
        <f t="shared" si="1"/>
        <v>0</v>
      </c>
    </row>
    <row r="48" spans="1:5" ht="15">
      <c r="A48" s="1" t="s">
        <v>61</v>
      </c>
      <c r="B48" s="12">
        <v>0</v>
      </c>
      <c r="C48" s="12">
        <v>0</v>
      </c>
      <c r="D48" s="12">
        <v>0</v>
      </c>
      <c r="E48" s="13">
        <f t="shared" si="1"/>
        <v>0</v>
      </c>
    </row>
    <row r="49" spans="1:5" ht="15">
      <c r="A49" s="1" t="s">
        <v>62</v>
      </c>
      <c r="B49" s="12">
        <v>0</v>
      </c>
      <c r="C49" s="12">
        <v>0</v>
      </c>
      <c r="D49" s="12">
        <v>0</v>
      </c>
      <c r="E49" s="13">
        <f t="shared" si="1"/>
        <v>0</v>
      </c>
    </row>
    <row r="50" spans="1:5" ht="15">
      <c r="A50" s="1" t="s">
        <v>63</v>
      </c>
      <c r="B50" s="12">
        <v>0</v>
      </c>
      <c r="C50" s="12">
        <v>0</v>
      </c>
      <c r="D50" s="12">
        <v>0</v>
      </c>
      <c r="E50" s="13">
        <f t="shared" si="1"/>
        <v>0</v>
      </c>
    </row>
    <row r="51" spans="1:5" ht="15">
      <c r="A51" s="1" t="s">
        <v>64</v>
      </c>
      <c r="B51" s="12">
        <v>0</v>
      </c>
      <c r="C51" s="12">
        <v>0</v>
      </c>
      <c r="D51" s="12">
        <v>0</v>
      </c>
      <c r="E51" s="13">
        <f t="shared" si="1"/>
        <v>0</v>
      </c>
    </row>
    <row r="52" spans="1:5" ht="15">
      <c r="A52" s="1" t="s">
        <v>65</v>
      </c>
      <c r="B52" s="12">
        <v>0</v>
      </c>
      <c r="C52" s="12">
        <v>0</v>
      </c>
      <c r="D52" s="12">
        <v>0</v>
      </c>
      <c r="E52" s="13">
        <f t="shared" si="1"/>
        <v>0</v>
      </c>
    </row>
    <row r="53" spans="1:5" ht="15">
      <c r="A53" s="1" t="s">
        <v>66</v>
      </c>
      <c r="B53" s="12">
        <v>0</v>
      </c>
      <c r="C53" s="12">
        <v>0</v>
      </c>
      <c r="D53" s="12">
        <v>0</v>
      </c>
      <c r="E53" s="13">
        <f t="shared" si="1"/>
        <v>0</v>
      </c>
    </row>
    <row r="54" spans="1:5" ht="15">
      <c r="A54" s="1" t="s">
        <v>67</v>
      </c>
      <c r="B54" s="12">
        <v>0</v>
      </c>
      <c r="C54" s="12">
        <v>0</v>
      </c>
      <c r="D54" s="12">
        <v>0</v>
      </c>
      <c r="E54" s="13">
        <f t="shared" si="1"/>
        <v>0</v>
      </c>
    </row>
    <row r="55" spans="1:5" ht="15">
      <c r="A55" s="1" t="s">
        <v>68</v>
      </c>
      <c r="B55" s="12">
        <v>0</v>
      </c>
      <c r="C55" s="12">
        <v>0</v>
      </c>
      <c r="D55" s="12">
        <v>0</v>
      </c>
      <c r="E55" s="13">
        <v>0</v>
      </c>
    </row>
    <row r="56" spans="1:5" ht="15.75" thickBot="1">
      <c r="A56" s="9" t="s">
        <v>36</v>
      </c>
      <c r="B56" s="10">
        <f>SUM(B45:B55)</f>
        <v>0</v>
      </c>
      <c r="C56" s="10">
        <f>SUM(C45:C55)</f>
        <v>0</v>
      </c>
      <c r="D56" s="10">
        <f>SUM(D45:D55)</f>
        <v>0</v>
      </c>
      <c r="E56" s="10">
        <f>SUM(E45:E55)</f>
        <v>0</v>
      </c>
    </row>
    <row r="57" spans="1:5" ht="15.75" thickTop="1">
      <c r="A57" s="2" t="s">
        <v>77</v>
      </c>
      <c r="B57" s="1"/>
      <c r="C57" s="1"/>
      <c r="D57" s="1"/>
      <c r="E57" s="1"/>
    </row>
    <row r="58" spans="1:5" ht="15">
      <c r="A58" s="11"/>
      <c r="B58" s="1"/>
      <c r="C58" s="1"/>
      <c r="D58" s="1"/>
      <c r="E58" s="1"/>
    </row>
    <row r="59" spans="1:5" ht="15">
      <c r="A59" s="1"/>
      <c r="B59" s="1"/>
      <c r="C59" s="1"/>
      <c r="D59" s="1"/>
      <c r="E59" s="1"/>
    </row>
    <row r="60" spans="1:5" ht="15">
      <c r="A60" s="65"/>
      <c r="B60" s="65"/>
      <c r="C60" s="65"/>
      <c r="D60" s="65"/>
      <c r="E60" s="65"/>
    </row>
    <row r="61" spans="1:5" ht="15">
      <c r="A61" s="65" t="s">
        <v>90</v>
      </c>
      <c r="B61" s="65"/>
      <c r="C61" s="65"/>
      <c r="D61" s="65"/>
      <c r="E61" s="65"/>
    </row>
    <row r="62" spans="1:5" ht="15">
      <c r="A62" s="65" t="s">
        <v>39</v>
      </c>
      <c r="B62" s="65"/>
      <c r="C62" s="65"/>
      <c r="D62" s="65"/>
      <c r="E62" s="65"/>
    </row>
    <row r="63" spans="1:5" ht="15">
      <c r="A63" s="65" t="s">
        <v>85</v>
      </c>
      <c r="B63" s="65"/>
      <c r="C63" s="65"/>
      <c r="D63" s="65"/>
      <c r="E63" s="65"/>
    </row>
    <row r="64" spans="1:5" ht="15">
      <c r="A64" s="1"/>
      <c r="B64" s="1"/>
      <c r="C64" s="1"/>
      <c r="D64" s="1"/>
      <c r="E64" s="1"/>
    </row>
    <row r="65" spans="1:5" ht="15">
      <c r="A65" s="7" t="s">
        <v>38</v>
      </c>
      <c r="B65" s="7" t="s">
        <v>10</v>
      </c>
      <c r="C65" s="7" t="s">
        <v>11</v>
      </c>
      <c r="D65" s="7" t="s">
        <v>12</v>
      </c>
      <c r="E65" s="7" t="s">
        <v>35</v>
      </c>
    </row>
    <row r="66" spans="1:5" ht="15">
      <c r="A66" s="1"/>
      <c r="B66" s="1"/>
      <c r="C66" s="1"/>
      <c r="D66" s="1"/>
      <c r="E66" s="1"/>
    </row>
    <row r="67" spans="1:5" ht="15">
      <c r="A67" s="1" t="s">
        <v>40</v>
      </c>
      <c r="B67" s="12">
        <v>0</v>
      </c>
      <c r="C67" s="12">
        <f>+B71</f>
        <v>0</v>
      </c>
      <c r="D67" s="12">
        <f>+C71</f>
        <v>0</v>
      </c>
      <c r="E67" s="12">
        <f>+B67</f>
        <v>0</v>
      </c>
    </row>
    <row r="68" spans="1:5" ht="15">
      <c r="A68" s="1" t="s">
        <v>41</v>
      </c>
      <c r="B68" s="12">
        <v>0</v>
      </c>
      <c r="C68" s="12">
        <v>0</v>
      </c>
      <c r="D68" s="12">
        <v>0</v>
      </c>
      <c r="E68" s="12">
        <f>SUM(B68:D68)</f>
        <v>0</v>
      </c>
    </row>
    <row r="69" spans="1:5" ht="15">
      <c r="A69" s="1" t="s">
        <v>42</v>
      </c>
      <c r="B69" s="12">
        <f>+B67+B68</f>
        <v>0</v>
      </c>
      <c r="C69" s="12">
        <f>+C67+C68</f>
        <v>0</v>
      </c>
      <c r="D69" s="12">
        <f>+D67+D68</f>
        <v>0</v>
      </c>
      <c r="E69" s="12">
        <f>+E67+E68</f>
        <v>0</v>
      </c>
    </row>
    <row r="70" spans="1:5" ht="15">
      <c r="A70" s="1" t="s">
        <v>43</v>
      </c>
      <c r="B70" s="12">
        <v>0</v>
      </c>
      <c r="C70" s="12">
        <v>0</v>
      </c>
      <c r="D70" s="12">
        <v>0</v>
      </c>
      <c r="E70" s="12">
        <f>SUM(B70:D70)</f>
        <v>0</v>
      </c>
    </row>
    <row r="71" spans="1:5" ht="15">
      <c r="A71" s="1" t="s">
        <v>44</v>
      </c>
      <c r="B71" s="12">
        <f>+B69-B70</f>
        <v>0</v>
      </c>
      <c r="C71" s="12">
        <f>+C69-C70</f>
        <v>0</v>
      </c>
      <c r="D71" s="12">
        <f>+D69-D70</f>
        <v>0</v>
      </c>
      <c r="E71" s="12">
        <f>+E69-E70</f>
        <v>0</v>
      </c>
    </row>
    <row r="72" spans="1:5" ht="15">
      <c r="A72" s="9"/>
      <c r="B72" s="10"/>
      <c r="C72" s="10"/>
      <c r="D72" s="10"/>
      <c r="E72" s="10"/>
    </row>
    <row r="73" spans="1:5" ht="15">
      <c r="A73" s="2" t="s">
        <v>77</v>
      </c>
      <c r="B73" s="12"/>
      <c r="C73" s="12"/>
      <c r="D73" s="12"/>
      <c r="E73" s="12"/>
    </row>
    <row r="74" spans="1:5" ht="15">
      <c r="A74" s="1"/>
      <c r="B74" s="12"/>
      <c r="C74" s="12"/>
      <c r="D74" s="12"/>
      <c r="E74" s="12"/>
    </row>
    <row r="75" spans="1:5" ht="15">
      <c r="A75" s="2" t="s">
        <v>45</v>
      </c>
      <c r="B75" s="13"/>
      <c r="C75" s="13"/>
      <c r="D75" s="13"/>
      <c r="E75" s="13"/>
    </row>
    <row r="76" spans="2:5" ht="15">
      <c r="B76" s="13"/>
      <c r="C76" s="13"/>
      <c r="D76" s="13"/>
      <c r="E76" s="13"/>
    </row>
    <row r="78" spans="2:5" ht="15">
      <c r="B78" s="13"/>
      <c r="C78" s="13"/>
      <c r="D78" s="13"/>
      <c r="E78" s="13"/>
    </row>
  </sheetData>
  <sheetProtection selectLockedCells="1" selectUnlockedCells="1"/>
  <mergeCells count="13">
    <mergeCell ref="A61:E61"/>
    <mergeCell ref="A62:E62"/>
    <mergeCell ref="A8:G8"/>
    <mergeCell ref="A9:G9"/>
    <mergeCell ref="A27:E27"/>
    <mergeCell ref="A42:E42"/>
    <mergeCell ref="A63:E63"/>
    <mergeCell ref="A1:G1"/>
    <mergeCell ref="A25:E25"/>
    <mergeCell ref="A26:E26"/>
    <mergeCell ref="A40:E40"/>
    <mergeCell ref="A41:E41"/>
    <mergeCell ref="A60:E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F11" sqref="F11"/>
    </sheetView>
  </sheetViews>
  <sheetFormatPr defaultColWidth="10.7109375" defaultRowHeight="12.75"/>
  <cols>
    <col min="1" max="1" width="70.421875" style="2" bestFit="1" customWidth="1"/>
    <col min="2" max="2" width="16.140625" style="2" customWidth="1"/>
    <col min="3" max="3" width="14.8515625" style="2" customWidth="1"/>
    <col min="4" max="4" width="16.00390625" style="2" customWidth="1"/>
    <col min="5" max="5" width="15.28125" style="2" customWidth="1"/>
    <col min="6" max="16384" width="10.7109375" style="2" customWidth="1"/>
  </cols>
  <sheetData>
    <row r="1" spans="1:6" ht="15">
      <c r="A1" s="64" t="s">
        <v>33</v>
      </c>
      <c r="B1" s="64"/>
      <c r="C1" s="64"/>
      <c r="D1" s="64"/>
      <c r="E1" s="64"/>
      <c r="F1" s="64"/>
    </row>
    <row r="2" spans="1:6" ht="15">
      <c r="A2" s="3" t="s">
        <v>2</v>
      </c>
      <c r="B2" s="4" t="s">
        <v>3</v>
      </c>
      <c r="C2" s="5"/>
      <c r="D2" s="5"/>
      <c r="E2" s="5"/>
      <c r="F2" s="5"/>
    </row>
    <row r="3" spans="1:6" ht="15">
      <c r="A3" s="3" t="s">
        <v>86</v>
      </c>
      <c r="B3" s="4" t="s">
        <v>4</v>
      </c>
      <c r="C3" s="5"/>
      <c r="D3" s="5"/>
      <c r="E3" s="5"/>
      <c r="F3" s="5"/>
    </row>
    <row r="4" spans="1:6" ht="15">
      <c r="A4" s="3" t="s">
        <v>5</v>
      </c>
      <c r="B4" s="4" t="s">
        <v>6</v>
      </c>
      <c r="C4" s="5"/>
      <c r="D4" s="5"/>
      <c r="E4" s="5"/>
      <c r="F4" s="5"/>
    </row>
    <row r="5" spans="1:6" ht="15">
      <c r="A5" s="3" t="s">
        <v>79</v>
      </c>
      <c r="B5" s="4" t="s">
        <v>87</v>
      </c>
      <c r="C5" s="5"/>
      <c r="D5" s="5"/>
      <c r="E5" s="5"/>
      <c r="F5" s="5"/>
    </row>
    <row r="6" ht="15"/>
    <row r="7" ht="15"/>
    <row r="8" spans="1:7" ht="15">
      <c r="A8" s="64" t="s">
        <v>81</v>
      </c>
      <c r="B8" s="64"/>
      <c r="C8" s="64"/>
      <c r="D8" s="64"/>
      <c r="E8" s="64"/>
      <c r="F8" s="64"/>
      <c r="G8" s="43"/>
    </row>
    <row r="9" spans="1:6" ht="15">
      <c r="A9" s="64" t="s">
        <v>1</v>
      </c>
      <c r="B9" s="64"/>
      <c r="C9" s="64"/>
      <c r="D9" s="64"/>
      <c r="E9" s="64"/>
      <c r="F9" s="64"/>
    </row>
    <row r="10" spans="1:7" ht="15">
      <c r="A10" s="27"/>
      <c r="B10" s="27"/>
      <c r="C10" s="27"/>
      <c r="D10" s="27"/>
      <c r="E10" s="27"/>
      <c r="F10" s="27"/>
      <c r="G10" s="29"/>
    </row>
    <row r="11" spans="1:7" ht="15.75" thickBot="1">
      <c r="A11" s="33" t="s">
        <v>7</v>
      </c>
      <c r="B11" s="33" t="s">
        <v>8</v>
      </c>
      <c r="C11" s="33" t="s">
        <v>46</v>
      </c>
      <c r="D11" s="33" t="s">
        <v>47</v>
      </c>
      <c r="E11" s="33" t="s">
        <v>48</v>
      </c>
      <c r="F11" s="33" t="s">
        <v>49</v>
      </c>
      <c r="G11" s="41"/>
    </row>
    <row r="12" spans="1:7" ht="15">
      <c r="A12" s="24" t="s">
        <v>14</v>
      </c>
      <c r="B12" s="29" t="s">
        <v>15</v>
      </c>
      <c r="C12" s="29">
        <v>7316</v>
      </c>
      <c r="D12" s="29">
        <v>1683</v>
      </c>
      <c r="E12" s="29"/>
      <c r="F12" s="29">
        <v>8375</v>
      </c>
      <c r="G12" s="29"/>
    </row>
    <row r="13" spans="1:6" ht="15">
      <c r="A13" s="24"/>
      <c r="B13" s="29" t="s">
        <v>16</v>
      </c>
      <c r="C13" s="29">
        <v>4</v>
      </c>
      <c r="D13" s="29">
        <v>2</v>
      </c>
      <c r="E13" s="29"/>
      <c r="F13" s="11">
        <v>5</v>
      </c>
    </row>
    <row r="14" spans="1:6" ht="15">
      <c r="A14" s="24" t="s">
        <v>17</v>
      </c>
      <c r="B14" s="29" t="s">
        <v>15</v>
      </c>
      <c r="C14" s="29">
        <v>390</v>
      </c>
      <c r="D14" s="29"/>
      <c r="E14" s="29"/>
      <c r="F14" s="29">
        <v>1246</v>
      </c>
    </row>
    <row r="15" spans="1:6" ht="15">
      <c r="A15" s="24"/>
      <c r="B15" s="29" t="s">
        <v>16</v>
      </c>
      <c r="C15" s="29">
        <v>1</v>
      </c>
      <c r="D15" s="29"/>
      <c r="E15" s="29"/>
      <c r="F15" s="11">
        <v>2</v>
      </c>
    </row>
    <row r="16" spans="1:6" ht="15">
      <c r="A16" s="42" t="s">
        <v>96</v>
      </c>
      <c r="B16" s="29" t="s">
        <v>15</v>
      </c>
      <c r="C16" s="29">
        <v>1631</v>
      </c>
      <c r="D16" s="29">
        <v>1107</v>
      </c>
      <c r="E16" s="29">
        <v>9356</v>
      </c>
      <c r="F16" s="29">
        <v>34425</v>
      </c>
    </row>
    <row r="17" spans="1:6" ht="15">
      <c r="A17" s="42"/>
      <c r="B17" s="29" t="s">
        <v>16</v>
      </c>
      <c r="C17" s="29">
        <v>2</v>
      </c>
      <c r="D17" s="29">
        <v>1</v>
      </c>
      <c r="E17" s="29">
        <v>5</v>
      </c>
      <c r="F17" s="29">
        <v>20</v>
      </c>
    </row>
    <row r="18" spans="1:6" ht="15">
      <c r="A18" s="24" t="s">
        <v>56</v>
      </c>
      <c r="B18" s="29" t="s">
        <v>15</v>
      </c>
      <c r="C18" s="29"/>
      <c r="D18" s="29">
        <v>7121</v>
      </c>
      <c r="E18" s="29"/>
      <c r="F18" s="67">
        <f aca="true" t="shared" si="0" ref="F12:F19">(C18+D18+E18)</f>
        <v>7121</v>
      </c>
    </row>
    <row r="19" spans="1:6" ht="15">
      <c r="A19" s="39"/>
      <c r="B19" s="40" t="s">
        <v>16</v>
      </c>
      <c r="C19" s="40"/>
      <c r="D19" s="40">
        <v>7</v>
      </c>
      <c r="E19" s="40"/>
      <c r="F19" s="68">
        <f t="shared" si="0"/>
        <v>7</v>
      </c>
    </row>
    <row r="20" spans="1:6" ht="15.75" thickBot="1">
      <c r="A20" s="34"/>
      <c r="B20" s="34"/>
      <c r="C20" s="36"/>
      <c r="D20" s="34"/>
      <c r="E20" s="34"/>
      <c r="F20" s="34"/>
    </row>
    <row r="21" ht="15.75" thickTop="1">
      <c r="A21" s="2" t="s">
        <v>77</v>
      </c>
    </row>
    <row r="25" spans="1:5" ht="15">
      <c r="A25" s="66" t="s">
        <v>91</v>
      </c>
      <c r="B25" s="66"/>
      <c r="C25" s="66"/>
      <c r="D25" s="66"/>
      <c r="E25" s="66"/>
    </row>
    <row r="26" spans="1:5" ht="15">
      <c r="A26" s="65" t="s">
        <v>34</v>
      </c>
      <c r="B26" s="65"/>
      <c r="C26" s="65"/>
      <c r="D26" s="65"/>
      <c r="E26" s="65"/>
    </row>
    <row r="27" spans="1:5" ht="15">
      <c r="A27" s="65" t="s">
        <v>85</v>
      </c>
      <c r="B27" s="65"/>
      <c r="C27" s="65"/>
      <c r="D27" s="65"/>
      <c r="E27" s="65"/>
    </row>
    <row r="28" ht="15">
      <c r="A28" s="1"/>
    </row>
    <row r="29" spans="1:5" ht="15.75" thickBot="1">
      <c r="A29" s="7" t="s">
        <v>7</v>
      </c>
      <c r="B29" s="7" t="s">
        <v>46</v>
      </c>
      <c r="C29" s="7" t="s">
        <v>47</v>
      </c>
      <c r="D29" s="7" t="s">
        <v>48</v>
      </c>
      <c r="E29" s="7" t="s">
        <v>49</v>
      </c>
    </row>
    <row r="30" ht="15">
      <c r="A30" s="1"/>
    </row>
    <row r="31" spans="1:5" ht="15">
      <c r="A31" s="18" t="s">
        <v>14</v>
      </c>
      <c r="B31" s="8">
        <v>0</v>
      </c>
      <c r="C31" s="8">
        <v>0</v>
      </c>
      <c r="D31" s="8">
        <v>0</v>
      </c>
      <c r="E31" s="8">
        <v>0</v>
      </c>
    </row>
    <row r="32" spans="1:5" ht="15">
      <c r="A32" s="24" t="s">
        <v>17</v>
      </c>
      <c r="B32" s="8">
        <v>0</v>
      </c>
      <c r="C32" s="8">
        <v>0</v>
      </c>
      <c r="D32" s="8">
        <v>0</v>
      </c>
      <c r="E32" s="8">
        <v>0</v>
      </c>
    </row>
    <row r="33" spans="1:5" ht="15">
      <c r="A33" s="18" t="s">
        <v>56</v>
      </c>
      <c r="B33" s="8">
        <v>0</v>
      </c>
      <c r="C33" s="8">
        <v>0</v>
      </c>
      <c r="D33" s="8">
        <v>0</v>
      </c>
      <c r="E33" s="8">
        <v>0</v>
      </c>
    </row>
    <row r="35" spans="1:5" ht="15">
      <c r="A35" s="9" t="s">
        <v>36</v>
      </c>
      <c r="B35" s="15">
        <f>SUM(B31:B33)</f>
        <v>0</v>
      </c>
      <c r="C35" s="15">
        <f>SUM(C31:C33)</f>
        <v>0</v>
      </c>
      <c r="D35" s="15">
        <f>SUM(D31:D33)</f>
        <v>0</v>
      </c>
      <c r="E35" s="15">
        <f>SUM(E31:E33)</f>
        <v>0</v>
      </c>
    </row>
    <row r="36" ht="15">
      <c r="A36" s="2" t="s">
        <v>77</v>
      </c>
    </row>
    <row r="37" ht="15">
      <c r="A37" s="1"/>
    </row>
    <row r="38" ht="15">
      <c r="A38" s="1"/>
    </row>
    <row r="40" spans="1:5" ht="15">
      <c r="A40" s="65" t="s">
        <v>92</v>
      </c>
      <c r="B40" s="65"/>
      <c r="C40" s="65"/>
      <c r="D40" s="65"/>
      <c r="E40" s="65"/>
    </row>
    <row r="41" spans="1:5" ht="15">
      <c r="A41" s="65" t="s">
        <v>37</v>
      </c>
      <c r="B41" s="65"/>
      <c r="C41" s="65"/>
      <c r="D41" s="65"/>
      <c r="E41" s="65"/>
    </row>
    <row r="42" spans="1:5" ht="15">
      <c r="A42" s="65" t="s">
        <v>85</v>
      </c>
      <c r="B42" s="65"/>
      <c r="C42" s="65"/>
      <c r="D42" s="65"/>
      <c r="E42" s="65"/>
    </row>
    <row r="43" ht="15">
      <c r="A43" s="1"/>
    </row>
    <row r="44" spans="1:5" ht="15.75" thickBot="1">
      <c r="A44" s="7" t="s">
        <v>38</v>
      </c>
      <c r="B44" s="7" t="s">
        <v>46</v>
      </c>
      <c r="C44" s="7" t="s">
        <v>47</v>
      </c>
      <c r="D44" s="7" t="s">
        <v>48</v>
      </c>
      <c r="E44" s="7" t="s">
        <v>49</v>
      </c>
    </row>
    <row r="45" spans="1:5" ht="15">
      <c r="A45" s="48" t="s">
        <v>107</v>
      </c>
      <c r="B45" s="12">
        <v>0</v>
      </c>
      <c r="C45" s="12">
        <v>0</v>
      </c>
      <c r="D45" s="12">
        <v>0</v>
      </c>
      <c r="E45" s="13">
        <f aca="true" t="shared" si="1" ref="E45:E54">+E34</f>
        <v>0</v>
      </c>
    </row>
    <row r="46" spans="1:5" ht="15">
      <c r="A46" s="48" t="s">
        <v>59</v>
      </c>
      <c r="B46" s="12">
        <v>0</v>
      </c>
      <c r="C46" s="12">
        <v>0</v>
      </c>
      <c r="D46" s="12">
        <v>0</v>
      </c>
      <c r="E46" s="13">
        <f t="shared" si="1"/>
        <v>0</v>
      </c>
    </row>
    <row r="47" spans="1:5" ht="15">
      <c r="A47" s="48" t="s">
        <v>60</v>
      </c>
      <c r="B47" s="12">
        <v>0</v>
      </c>
      <c r="C47" s="12">
        <v>0</v>
      </c>
      <c r="D47" s="12">
        <v>0</v>
      </c>
      <c r="E47" s="13">
        <f t="shared" si="1"/>
        <v>0</v>
      </c>
    </row>
    <row r="48" spans="1:5" ht="15">
      <c r="A48" s="48" t="s">
        <v>61</v>
      </c>
      <c r="B48" s="12">
        <v>0</v>
      </c>
      <c r="C48" s="12">
        <v>0</v>
      </c>
      <c r="D48" s="12">
        <v>0</v>
      </c>
      <c r="E48" s="13">
        <f t="shared" si="1"/>
        <v>0</v>
      </c>
    </row>
    <row r="49" spans="1:5" ht="15">
      <c r="A49" s="48" t="s">
        <v>62</v>
      </c>
      <c r="B49" s="12">
        <v>0</v>
      </c>
      <c r="C49" s="12">
        <v>0</v>
      </c>
      <c r="D49" s="12">
        <v>0</v>
      </c>
      <c r="E49" s="13">
        <f t="shared" si="1"/>
        <v>0</v>
      </c>
    </row>
    <row r="50" spans="1:5" ht="15">
      <c r="A50" s="48" t="s">
        <v>63</v>
      </c>
      <c r="B50" s="12">
        <v>0</v>
      </c>
      <c r="C50" s="12">
        <v>0</v>
      </c>
      <c r="D50" s="12">
        <v>0</v>
      </c>
      <c r="E50" s="13">
        <f t="shared" si="1"/>
        <v>0</v>
      </c>
    </row>
    <row r="51" spans="1:5" ht="15">
      <c r="A51" s="48" t="s">
        <v>64</v>
      </c>
      <c r="B51" s="12">
        <v>0</v>
      </c>
      <c r="C51" s="12">
        <v>0</v>
      </c>
      <c r="D51" s="12">
        <v>0</v>
      </c>
      <c r="E51" s="13">
        <f t="shared" si="1"/>
        <v>0</v>
      </c>
    </row>
    <row r="52" spans="1:5" ht="15">
      <c r="A52" s="48" t="s">
        <v>65</v>
      </c>
      <c r="B52" s="12">
        <v>0</v>
      </c>
      <c r="C52" s="12">
        <v>0</v>
      </c>
      <c r="D52" s="12">
        <v>0</v>
      </c>
      <c r="E52" s="13">
        <f t="shared" si="1"/>
        <v>0</v>
      </c>
    </row>
    <row r="53" spans="1:5" ht="15">
      <c r="A53" s="48" t="s">
        <v>66</v>
      </c>
      <c r="B53" s="12">
        <v>0</v>
      </c>
      <c r="C53" s="12">
        <v>0</v>
      </c>
      <c r="D53" s="12">
        <v>0</v>
      </c>
      <c r="E53" s="13">
        <f t="shared" si="1"/>
        <v>0</v>
      </c>
    </row>
    <row r="54" spans="1:5" ht="15">
      <c r="A54" s="48" t="s">
        <v>67</v>
      </c>
      <c r="B54" s="12">
        <v>0</v>
      </c>
      <c r="C54" s="12">
        <v>0</v>
      </c>
      <c r="D54" s="12">
        <v>0</v>
      </c>
      <c r="E54" s="13">
        <f t="shared" si="1"/>
        <v>0</v>
      </c>
    </row>
    <row r="55" spans="1:5" ht="15">
      <c r="A55" s="48" t="s">
        <v>68</v>
      </c>
      <c r="B55" s="12">
        <v>0</v>
      </c>
      <c r="C55" s="12">
        <v>0</v>
      </c>
      <c r="D55" s="12">
        <v>0</v>
      </c>
      <c r="E55" s="13">
        <v>0</v>
      </c>
    </row>
    <row r="56" spans="1:5" ht="15">
      <c r="A56" s="16" t="s">
        <v>36</v>
      </c>
      <c r="B56" s="15">
        <f>SUM(B45:B55)</f>
        <v>0</v>
      </c>
      <c r="C56" s="15">
        <f>SUM(C45:C55)</f>
        <v>0</v>
      </c>
      <c r="D56" s="15">
        <f>SUM(D45:D55)</f>
        <v>0</v>
      </c>
      <c r="E56" s="15">
        <f>SUM(E45:E55)</f>
        <v>0</v>
      </c>
    </row>
    <row r="57" ht="15">
      <c r="A57" s="2" t="s">
        <v>77</v>
      </c>
    </row>
    <row r="58" ht="15">
      <c r="A58" s="11"/>
    </row>
    <row r="59" ht="15">
      <c r="A59" s="11"/>
    </row>
    <row r="60" ht="15">
      <c r="A60" s="11"/>
    </row>
    <row r="61" spans="1:5" ht="15">
      <c r="A61" s="65" t="s">
        <v>93</v>
      </c>
      <c r="B61" s="65"/>
      <c r="C61" s="65"/>
      <c r="D61" s="65"/>
      <c r="E61" s="65"/>
    </row>
    <row r="62" spans="1:5" ht="15">
      <c r="A62" s="65" t="s">
        <v>39</v>
      </c>
      <c r="B62" s="65"/>
      <c r="C62" s="65"/>
      <c r="D62" s="65"/>
      <c r="E62" s="65"/>
    </row>
    <row r="63" spans="1:5" ht="15">
      <c r="A63" s="65" t="s">
        <v>85</v>
      </c>
      <c r="B63" s="65"/>
      <c r="C63" s="65"/>
      <c r="D63" s="65"/>
      <c r="E63" s="65"/>
    </row>
    <row r="64" ht="15">
      <c r="A64" s="1"/>
    </row>
    <row r="65" spans="1:5" ht="15.75" thickBot="1">
      <c r="A65" s="7" t="s">
        <v>38</v>
      </c>
      <c r="B65" s="7" t="s">
        <v>46</v>
      </c>
      <c r="C65" s="7" t="s">
        <v>47</v>
      </c>
      <c r="D65" s="7" t="s">
        <v>48</v>
      </c>
      <c r="E65" s="7" t="s">
        <v>49</v>
      </c>
    </row>
    <row r="66" ht="15">
      <c r="A66" s="1"/>
    </row>
    <row r="67" spans="1:5" ht="15">
      <c r="A67" s="2" t="s">
        <v>40</v>
      </c>
      <c r="B67" s="13">
        <v>0</v>
      </c>
      <c r="C67" s="13">
        <f>+B71</f>
        <v>0</v>
      </c>
      <c r="D67" s="13">
        <f>+C71</f>
        <v>0</v>
      </c>
      <c r="E67" s="13">
        <f>+B67</f>
        <v>0</v>
      </c>
    </row>
    <row r="68" spans="1:5" ht="15">
      <c r="A68" s="2" t="s">
        <v>41</v>
      </c>
      <c r="B68" s="13">
        <v>0</v>
      </c>
      <c r="C68" s="13">
        <v>0</v>
      </c>
      <c r="D68" s="13">
        <v>0</v>
      </c>
      <c r="E68" s="13">
        <f>SUM(B68:D68)</f>
        <v>0</v>
      </c>
    </row>
    <row r="69" spans="1:5" ht="15">
      <c r="A69" s="2" t="s">
        <v>42</v>
      </c>
      <c r="B69" s="13">
        <f>+B67+B68</f>
        <v>0</v>
      </c>
      <c r="C69" s="13">
        <f>+C67+C68</f>
        <v>0</v>
      </c>
      <c r="D69" s="13">
        <f>+D67+D68</f>
        <v>0</v>
      </c>
      <c r="E69" s="13">
        <f>+E67+E68</f>
        <v>0</v>
      </c>
    </row>
    <row r="70" spans="1:5" ht="15">
      <c r="A70" s="2" t="s">
        <v>43</v>
      </c>
      <c r="B70" s="13">
        <v>0</v>
      </c>
      <c r="C70" s="13">
        <v>0</v>
      </c>
      <c r="D70" s="13">
        <v>0</v>
      </c>
      <c r="E70" s="13">
        <f>SUM(B70:D70)</f>
        <v>0</v>
      </c>
    </row>
    <row r="71" spans="1:5" ht="15">
      <c r="A71" s="2" t="s">
        <v>44</v>
      </c>
      <c r="B71" s="13">
        <f>+B69-B70</f>
        <v>0</v>
      </c>
      <c r="C71" s="13">
        <f>+C69-C70</f>
        <v>0</v>
      </c>
      <c r="D71" s="13">
        <f>+D69-D70</f>
        <v>0</v>
      </c>
      <c r="E71" s="13">
        <f>+E69-E70</f>
        <v>0</v>
      </c>
    </row>
    <row r="72" spans="1:5" ht="15">
      <c r="A72" s="16"/>
      <c r="B72" s="15"/>
      <c r="C72" s="15"/>
      <c r="D72" s="15"/>
      <c r="E72" s="15"/>
    </row>
    <row r="73" ht="15">
      <c r="A73" s="2" t="s">
        <v>77</v>
      </c>
    </row>
    <row r="74" spans="1:5" ht="15">
      <c r="A74" s="1"/>
      <c r="E74" s="13"/>
    </row>
    <row r="75" spans="2:5" ht="15">
      <c r="B75" s="13"/>
      <c r="C75" s="13"/>
      <c r="D75" s="13"/>
      <c r="E75" s="13"/>
    </row>
    <row r="76" ht="15">
      <c r="D76" s="17"/>
    </row>
  </sheetData>
  <sheetProtection selectLockedCells="1" selectUnlockedCells="1"/>
  <mergeCells count="12">
    <mergeCell ref="A63:E63"/>
    <mergeCell ref="A62:E62"/>
    <mergeCell ref="A26:E26"/>
    <mergeCell ref="A40:E40"/>
    <mergeCell ref="A41:E41"/>
    <mergeCell ref="A61:E61"/>
    <mergeCell ref="A27:E27"/>
    <mergeCell ref="A42:E42"/>
    <mergeCell ref="A1:F1"/>
    <mergeCell ref="A9:F9"/>
    <mergeCell ref="A25:E25"/>
    <mergeCell ref="A8:F8"/>
  </mergeCells>
  <printOptions/>
  <pageMargins left="0.7" right="0.7" top="0.75" bottom="0.75" header="0.5118055555555555" footer="0.5118055555555555"/>
  <pageSetup horizontalDpi="300" verticalDpi="300" orientation="portrait" paperSize="9" scale="6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I17" sqref="I17"/>
    </sheetView>
  </sheetViews>
  <sheetFormatPr defaultColWidth="10.7109375" defaultRowHeight="12.75"/>
  <cols>
    <col min="1" max="1" width="70.421875" style="2" bestFit="1" customWidth="1"/>
    <col min="2" max="2" width="16.140625" style="2" customWidth="1"/>
    <col min="3" max="3" width="14.8515625" style="2" customWidth="1"/>
    <col min="4" max="4" width="16.00390625" style="2" customWidth="1"/>
    <col min="5" max="5" width="15.28125" style="2" customWidth="1"/>
    <col min="6" max="6" width="13.140625" style="2" customWidth="1"/>
    <col min="7" max="16384" width="10.7109375" style="2" customWidth="1"/>
  </cols>
  <sheetData>
    <row r="1" spans="1:6" ht="15">
      <c r="A1" s="64" t="s">
        <v>33</v>
      </c>
      <c r="B1" s="64"/>
      <c r="C1" s="64"/>
      <c r="D1" s="64"/>
      <c r="E1" s="64"/>
      <c r="F1" s="64"/>
    </row>
    <row r="2" spans="1:6" ht="15">
      <c r="A2" s="20" t="s">
        <v>2</v>
      </c>
      <c r="B2" s="21" t="s">
        <v>3</v>
      </c>
      <c r="C2" s="1"/>
      <c r="D2" s="1"/>
      <c r="E2" s="1"/>
      <c r="F2" s="1"/>
    </row>
    <row r="3" spans="1:6" ht="15">
      <c r="A3" s="20" t="s">
        <v>86</v>
      </c>
      <c r="B3" s="21" t="s">
        <v>4</v>
      </c>
      <c r="C3" s="1"/>
      <c r="D3" s="1"/>
      <c r="E3" s="1"/>
      <c r="F3" s="1"/>
    </row>
    <row r="4" spans="1:6" ht="15">
      <c r="A4" s="20" t="s">
        <v>5</v>
      </c>
      <c r="B4" s="21" t="s">
        <v>6</v>
      </c>
      <c r="C4" s="1"/>
      <c r="D4" s="1"/>
      <c r="E4" s="1"/>
      <c r="F4" s="1"/>
    </row>
    <row r="5" spans="1:6" ht="15">
      <c r="A5" s="3" t="s">
        <v>79</v>
      </c>
      <c r="B5" s="4" t="s">
        <v>94</v>
      </c>
      <c r="C5" s="1"/>
      <c r="D5" s="1"/>
      <c r="E5" s="1"/>
      <c r="F5" s="1"/>
    </row>
    <row r="6" spans="1:6" ht="15">
      <c r="A6" s="3"/>
      <c r="B6" s="4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65" t="s">
        <v>99</v>
      </c>
      <c r="B8" s="65"/>
      <c r="C8" s="65"/>
      <c r="D8" s="65"/>
      <c r="E8" s="65"/>
      <c r="F8" s="65"/>
    </row>
    <row r="9" spans="1:6" ht="15">
      <c r="A9" s="65" t="s">
        <v>1</v>
      </c>
      <c r="B9" s="65"/>
      <c r="C9" s="65"/>
      <c r="D9" s="65"/>
      <c r="E9" s="65"/>
      <c r="F9" s="65"/>
    </row>
    <row r="10" spans="1:6" ht="15">
      <c r="A10" s="1"/>
      <c r="B10" s="1"/>
      <c r="C10" s="1"/>
      <c r="D10" s="1"/>
      <c r="E10" s="1"/>
      <c r="F10" s="1"/>
    </row>
    <row r="11" spans="1:6" ht="15.75" thickBot="1">
      <c r="A11" s="33" t="s">
        <v>7</v>
      </c>
      <c r="B11" s="33" t="s">
        <v>8</v>
      </c>
      <c r="C11" s="33" t="s">
        <v>97</v>
      </c>
      <c r="D11" s="33" t="s">
        <v>98</v>
      </c>
      <c r="E11" s="33" t="s">
        <v>53</v>
      </c>
      <c r="F11" s="33" t="s">
        <v>54</v>
      </c>
    </row>
    <row r="12" spans="1:6" ht="15">
      <c r="A12" s="24" t="s">
        <v>14</v>
      </c>
      <c r="B12" s="29" t="s">
        <v>15</v>
      </c>
      <c r="C12" s="29"/>
      <c r="D12" s="29"/>
      <c r="E12" s="29"/>
      <c r="F12" s="29">
        <v>1518</v>
      </c>
    </row>
    <row r="13" spans="1:6" ht="15">
      <c r="A13" s="24"/>
      <c r="B13" s="29" t="s">
        <v>16</v>
      </c>
      <c r="C13" s="29"/>
      <c r="D13" s="29"/>
      <c r="E13" s="29"/>
      <c r="F13" s="29">
        <v>2</v>
      </c>
    </row>
    <row r="14" spans="1:6" ht="15">
      <c r="A14" s="24" t="s">
        <v>17</v>
      </c>
      <c r="B14" s="29" t="s">
        <v>15</v>
      </c>
      <c r="C14" s="29"/>
      <c r="D14" s="29"/>
      <c r="E14" s="29"/>
      <c r="F14" s="29">
        <v>2856</v>
      </c>
    </row>
    <row r="15" spans="1:6" ht="15">
      <c r="A15" s="24"/>
      <c r="B15" s="29" t="s">
        <v>16</v>
      </c>
      <c r="C15" s="29"/>
      <c r="D15" s="29"/>
      <c r="E15" s="29"/>
      <c r="F15" s="29">
        <v>1</v>
      </c>
    </row>
    <row r="16" spans="1:6" ht="15">
      <c r="A16" s="42" t="s">
        <v>96</v>
      </c>
      <c r="B16" s="29" t="s">
        <v>15</v>
      </c>
      <c r="C16" s="29">
        <v>2065</v>
      </c>
      <c r="D16" s="29">
        <v>410</v>
      </c>
      <c r="E16" s="29">
        <v>3307</v>
      </c>
      <c r="F16" s="29">
        <v>9070</v>
      </c>
    </row>
    <row r="17" spans="1:6" ht="15">
      <c r="A17" s="42"/>
      <c r="B17" s="29" t="s">
        <v>16</v>
      </c>
      <c r="C17" s="29">
        <v>2</v>
      </c>
      <c r="D17" s="29">
        <v>1</v>
      </c>
      <c r="E17" s="29">
        <v>4</v>
      </c>
      <c r="F17" s="29">
        <v>11</v>
      </c>
    </row>
    <row r="18" spans="1:6" ht="15">
      <c r="A18" s="24" t="s">
        <v>56</v>
      </c>
      <c r="B18" s="29" t="s">
        <v>15</v>
      </c>
      <c r="C18" s="29"/>
      <c r="D18" s="29">
        <v>527</v>
      </c>
      <c r="E18" s="29"/>
      <c r="F18" s="67">
        <f aca="true" t="shared" si="0" ref="F12:F19">(C18+D18+E18)</f>
        <v>527</v>
      </c>
    </row>
    <row r="19" spans="1:6" ht="15">
      <c r="A19" s="39"/>
      <c r="B19" s="40" t="s">
        <v>16</v>
      </c>
      <c r="C19" s="40"/>
      <c r="D19" s="40">
        <v>2</v>
      </c>
      <c r="E19" s="40"/>
      <c r="F19" s="68">
        <f t="shared" si="0"/>
        <v>2</v>
      </c>
    </row>
    <row r="20" spans="1:6" ht="15.75" thickBot="1">
      <c r="A20" s="34"/>
      <c r="B20" s="34"/>
      <c r="C20" s="36"/>
      <c r="D20" s="34"/>
      <c r="E20" s="34"/>
      <c r="F20" s="34"/>
    </row>
    <row r="21" spans="1:6" ht="15.75" thickTop="1">
      <c r="A21" s="1" t="s">
        <v>77</v>
      </c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66" t="s">
        <v>100</v>
      </c>
      <c r="B25" s="66"/>
      <c r="C25" s="66"/>
      <c r="D25" s="66"/>
      <c r="E25" s="66"/>
      <c r="F25" s="1"/>
    </row>
    <row r="26" spans="1:6" ht="15">
      <c r="A26" s="65" t="s">
        <v>34</v>
      </c>
      <c r="B26" s="65"/>
      <c r="C26" s="65"/>
      <c r="D26" s="65"/>
      <c r="E26" s="65"/>
      <c r="F26" s="1"/>
    </row>
    <row r="27" spans="1:6" ht="15">
      <c r="A27" s="65" t="s">
        <v>85</v>
      </c>
      <c r="B27" s="65"/>
      <c r="C27" s="65"/>
      <c r="D27" s="65"/>
      <c r="E27" s="65"/>
      <c r="F27" s="1"/>
    </row>
    <row r="28" spans="1:6" ht="15">
      <c r="A28" s="1"/>
      <c r="B28" s="1"/>
      <c r="C28" s="1"/>
      <c r="D28" s="1"/>
      <c r="E28" s="1"/>
      <c r="F28" s="1"/>
    </row>
    <row r="29" spans="1:6" ht="15.75" thickBot="1">
      <c r="A29" s="7" t="s">
        <v>7</v>
      </c>
      <c r="B29" s="7" t="s">
        <v>97</v>
      </c>
      <c r="C29" s="7" t="s">
        <v>98</v>
      </c>
      <c r="D29" s="7" t="s">
        <v>53</v>
      </c>
      <c r="E29" s="7" t="s">
        <v>54</v>
      </c>
      <c r="F29" s="1"/>
    </row>
    <row r="30" spans="1:6" ht="15">
      <c r="A30" s="41"/>
      <c r="B30" s="41"/>
      <c r="C30" s="41"/>
      <c r="D30" s="41"/>
      <c r="E30" s="41"/>
      <c r="F30" s="1"/>
    </row>
    <row r="31" spans="1:6" ht="15">
      <c r="A31" s="23" t="s">
        <v>14</v>
      </c>
      <c r="B31" s="47">
        <v>0</v>
      </c>
      <c r="C31" s="47">
        <v>19144273.15</v>
      </c>
      <c r="D31" s="47">
        <v>14694758.82</v>
      </c>
      <c r="E31" s="47">
        <f>SUM(B31:D31)</f>
        <v>33839031.97</v>
      </c>
      <c r="F31" s="1"/>
    </row>
    <row r="32" spans="1:6" ht="15">
      <c r="A32" s="23" t="s">
        <v>17</v>
      </c>
      <c r="B32" s="47">
        <v>0</v>
      </c>
      <c r="C32" s="47">
        <v>11925783.64</v>
      </c>
      <c r="D32" s="47">
        <v>27986109.33</v>
      </c>
      <c r="E32" s="47">
        <f>SUM(B32:D32)</f>
        <v>39911892.97</v>
      </c>
      <c r="F32" s="1"/>
    </row>
    <row r="33" spans="1:6" ht="15">
      <c r="A33" s="50" t="s">
        <v>56</v>
      </c>
      <c r="B33" s="47">
        <v>0</v>
      </c>
      <c r="C33" s="47">
        <v>73093172.9</v>
      </c>
      <c r="D33" s="47">
        <v>0</v>
      </c>
      <c r="E33" s="47">
        <f>SUM(B33:D33)</f>
        <v>73093172.9</v>
      </c>
      <c r="F33" s="1"/>
    </row>
    <row r="34" spans="1:6" ht="15">
      <c r="A34" s="11"/>
      <c r="B34" s="11"/>
      <c r="C34" s="11"/>
      <c r="D34" s="11"/>
      <c r="E34" s="11"/>
      <c r="F34" s="1"/>
    </row>
    <row r="35" spans="1:6" ht="15.75" thickBot="1">
      <c r="A35" s="9" t="s">
        <v>36</v>
      </c>
      <c r="B35" s="15">
        <f>SUM(B31:B34)</f>
        <v>0</v>
      </c>
      <c r="C35" s="15">
        <f>SUM(C31:C34)-0.01</f>
        <v>104163229.67999999</v>
      </c>
      <c r="D35" s="15">
        <f>SUM(D31:D34)</f>
        <v>42680868.15</v>
      </c>
      <c r="E35" s="15">
        <f>SUM(E31:E34)</f>
        <v>146844097.84</v>
      </c>
      <c r="F35" s="1"/>
    </row>
    <row r="36" spans="1:6" ht="15.75" thickTop="1">
      <c r="A36" s="1" t="s">
        <v>77</v>
      </c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65" t="s">
        <v>101</v>
      </c>
      <c r="B40" s="65"/>
      <c r="C40" s="65"/>
      <c r="D40" s="65"/>
      <c r="E40" s="65"/>
      <c r="F40" s="1"/>
    </row>
    <row r="41" spans="1:6" ht="15">
      <c r="A41" s="65" t="s">
        <v>37</v>
      </c>
      <c r="B41" s="65"/>
      <c r="C41" s="65"/>
      <c r="D41" s="65"/>
      <c r="E41" s="65"/>
      <c r="F41" s="1"/>
    </row>
    <row r="42" spans="1:6" ht="15">
      <c r="A42" s="65" t="s">
        <v>85</v>
      </c>
      <c r="B42" s="65"/>
      <c r="C42" s="65"/>
      <c r="D42" s="65"/>
      <c r="E42" s="65"/>
      <c r="F42" s="1"/>
    </row>
    <row r="43" spans="1:6" ht="15">
      <c r="A43" s="1"/>
      <c r="B43" s="1"/>
      <c r="C43" s="1"/>
      <c r="D43" s="1"/>
      <c r="E43" s="1"/>
      <c r="F43" s="1"/>
    </row>
    <row r="44" spans="1:6" ht="15.75" thickBot="1">
      <c r="A44" s="7" t="s">
        <v>38</v>
      </c>
      <c r="B44" s="7" t="s">
        <v>97</v>
      </c>
      <c r="C44" s="7" t="s">
        <v>98</v>
      </c>
      <c r="D44" s="7" t="s">
        <v>53</v>
      </c>
      <c r="E44" s="7" t="s">
        <v>54</v>
      </c>
      <c r="F44" s="1"/>
    </row>
    <row r="45" spans="1:6" ht="15">
      <c r="A45" s="48" t="s">
        <v>58</v>
      </c>
      <c r="B45" s="49">
        <v>0</v>
      </c>
      <c r="C45" s="47">
        <v>25592871.88</v>
      </c>
      <c r="D45" s="47">
        <f>37191927.51-C45</f>
        <v>11599055.629999999</v>
      </c>
      <c r="E45" s="47">
        <f aca="true" t="shared" si="1" ref="E45:E55">SUM(B45:D45)</f>
        <v>37191927.51</v>
      </c>
      <c r="F45" s="1"/>
    </row>
    <row r="46" spans="1:6" ht="15">
      <c r="A46" s="48" t="s">
        <v>59</v>
      </c>
      <c r="B46" s="49">
        <v>0</v>
      </c>
      <c r="C46" s="47">
        <v>5262984.9</v>
      </c>
      <c r="D46" s="47">
        <f>10969631.49-C46</f>
        <v>5706646.59</v>
      </c>
      <c r="E46" s="47">
        <f t="shared" si="1"/>
        <v>10969631.49</v>
      </c>
      <c r="F46" s="1"/>
    </row>
    <row r="47" spans="1:6" ht="15">
      <c r="A47" s="48" t="s">
        <v>60</v>
      </c>
      <c r="B47" s="49">
        <v>0</v>
      </c>
      <c r="C47" s="47">
        <v>214200</v>
      </c>
      <c r="D47" s="47">
        <v>0</v>
      </c>
      <c r="E47" s="47">
        <f t="shared" si="1"/>
        <v>214200</v>
      </c>
      <c r="F47" s="1"/>
    </row>
    <row r="48" spans="1:6" ht="15">
      <c r="A48" s="48" t="s">
        <v>61</v>
      </c>
      <c r="B48" s="49">
        <v>0</v>
      </c>
      <c r="C48" s="47">
        <v>0</v>
      </c>
      <c r="D48" s="47">
        <v>0</v>
      </c>
      <c r="E48" s="47">
        <f t="shared" si="1"/>
        <v>0</v>
      </c>
      <c r="F48" s="1"/>
    </row>
    <row r="49" spans="1:6" ht="15">
      <c r="A49" s="48" t="s">
        <v>62</v>
      </c>
      <c r="B49" s="49">
        <v>0</v>
      </c>
      <c r="C49" s="47">
        <v>0</v>
      </c>
      <c r="D49" s="47">
        <v>17927419.39</v>
      </c>
      <c r="E49" s="47">
        <f t="shared" si="1"/>
        <v>17927419.39</v>
      </c>
      <c r="F49" s="1"/>
    </row>
    <row r="50" spans="1:6" ht="15">
      <c r="A50" s="48" t="s">
        <v>63</v>
      </c>
      <c r="B50" s="49">
        <v>0</v>
      </c>
      <c r="C50" s="47">
        <v>0</v>
      </c>
      <c r="D50" s="47">
        <v>571215</v>
      </c>
      <c r="E50" s="47">
        <f t="shared" si="1"/>
        <v>571215</v>
      </c>
      <c r="F50" s="1"/>
    </row>
    <row r="51" spans="1:6" ht="15">
      <c r="A51" s="48" t="s">
        <v>64</v>
      </c>
      <c r="B51" s="49">
        <v>0</v>
      </c>
      <c r="C51" s="47">
        <v>0</v>
      </c>
      <c r="D51" s="47">
        <v>0</v>
      </c>
      <c r="E51" s="47">
        <f t="shared" si="1"/>
        <v>0</v>
      </c>
      <c r="F51" s="1"/>
    </row>
    <row r="52" spans="1:6" ht="15">
      <c r="A52" s="48" t="s">
        <v>65</v>
      </c>
      <c r="B52" s="49">
        <v>0</v>
      </c>
      <c r="C52" s="47">
        <v>73093172.9</v>
      </c>
      <c r="D52" s="47">
        <v>0</v>
      </c>
      <c r="E52" s="47">
        <f t="shared" si="1"/>
        <v>73093172.9</v>
      </c>
      <c r="F52" s="1"/>
    </row>
    <row r="53" spans="1:6" ht="15">
      <c r="A53" s="48" t="s">
        <v>66</v>
      </c>
      <c r="B53" s="49">
        <v>0</v>
      </c>
      <c r="C53" s="47"/>
      <c r="D53" s="47">
        <v>6876531.55</v>
      </c>
      <c r="E53" s="47">
        <f t="shared" si="1"/>
        <v>6876531.55</v>
      </c>
      <c r="F53" s="1"/>
    </row>
    <row r="54" spans="1:6" ht="15">
      <c r="A54" s="48" t="s">
        <v>67</v>
      </c>
      <c r="B54" s="49">
        <v>0</v>
      </c>
      <c r="C54" s="47"/>
      <c r="D54" s="47"/>
      <c r="E54" s="47">
        <f t="shared" si="1"/>
        <v>0</v>
      </c>
      <c r="F54" s="1"/>
    </row>
    <row r="55" spans="1:6" ht="15">
      <c r="A55" s="48" t="s">
        <v>68</v>
      </c>
      <c r="B55" s="49">
        <v>0</v>
      </c>
      <c r="C55" s="47"/>
      <c r="D55" s="47"/>
      <c r="E55" s="47">
        <f t="shared" si="1"/>
        <v>0</v>
      </c>
      <c r="F55" s="1"/>
    </row>
    <row r="56" spans="1:6" ht="15.75" thickBot="1">
      <c r="A56" s="16" t="s">
        <v>36</v>
      </c>
      <c r="B56" s="15">
        <f>SUM(B45:B55)</f>
        <v>0</v>
      </c>
      <c r="C56" s="15">
        <f>SUM(C45:C55)</f>
        <v>104163229.68</v>
      </c>
      <c r="D56" s="15">
        <f>SUM(D45:D55)-0.01</f>
        <v>42680868.15</v>
      </c>
      <c r="E56" s="15">
        <f>SUM(E45:E55)</f>
        <v>146844097.84000003</v>
      </c>
      <c r="F56" s="1"/>
    </row>
    <row r="57" spans="1:6" ht="15.75" thickTop="1">
      <c r="A57" s="1" t="s">
        <v>77</v>
      </c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65" t="s">
        <v>102</v>
      </c>
      <c r="B61" s="65"/>
      <c r="C61" s="65"/>
      <c r="D61" s="65"/>
      <c r="E61" s="65"/>
      <c r="F61" s="1"/>
    </row>
    <row r="62" spans="1:6" ht="15">
      <c r="A62" s="65" t="s">
        <v>39</v>
      </c>
      <c r="B62" s="65"/>
      <c r="C62" s="65"/>
      <c r="D62" s="65"/>
      <c r="E62" s="65"/>
      <c r="F62" s="1"/>
    </row>
    <row r="63" spans="1:6" ht="15">
      <c r="A63" s="65" t="s">
        <v>85</v>
      </c>
      <c r="B63" s="65"/>
      <c r="C63" s="65"/>
      <c r="D63" s="65"/>
      <c r="E63" s="65"/>
      <c r="F63" s="1"/>
    </row>
    <row r="64" spans="1:6" ht="15">
      <c r="A64" s="1"/>
      <c r="B64" s="1"/>
      <c r="C64" s="1"/>
      <c r="D64" s="1"/>
      <c r="E64" s="1"/>
      <c r="F64" s="1"/>
    </row>
    <row r="65" spans="1:6" ht="15.75" thickBot="1">
      <c r="A65" s="7" t="s">
        <v>38</v>
      </c>
      <c r="B65" s="33" t="s">
        <v>97</v>
      </c>
      <c r="C65" s="33" t="s">
        <v>98</v>
      </c>
      <c r="D65" s="33" t="s">
        <v>53</v>
      </c>
      <c r="E65" s="7" t="s">
        <v>54</v>
      </c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 t="s">
        <v>40</v>
      </c>
      <c r="B67" s="12">
        <v>0</v>
      </c>
      <c r="C67" s="12">
        <f>+B71</f>
        <v>146669744.97</v>
      </c>
      <c r="D67" s="12">
        <f>+C71</f>
        <v>42506515.28999999</v>
      </c>
      <c r="E67" s="12">
        <f>+B67</f>
        <v>0</v>
      </c>
      <c r="F67" s="1"/>
    </row>
    <row r="68" spans="1:6" ht="15">
      <c r="A68" s="1" t="s">
        <v>41</v>
      </c>
      <c r="B68" s="12">
        <v>146669744.97</v>
      </c>
      <c r="C68" s="12">
        <v>0</v>
      </c>
      <c r="D68" s="12">
        <v>130593150.78</v>
      </c>
      <c r="E68" s="12">
        <f>SUM(B68:D68)</f>
        <v>277262895.75</v>
      </c>
      <c r="F68" s="1"/>
    </row>
    <row r="69" spans="1:6" ht="15">
      <c r="A69" s="1" t="s">
        <v>42</v>
      </c>
      <c r="B69" s="12">
        <f>+B67+B68</f>
        <v>146669744.97</v>
      </c>
      <c r="C69" s="12">
        <f>+C67+C68</f>
        <v>146669744.97</v>
      </c>
      <c r="D69" s="12">
        <f>+D67+D68</f>
        <v>173099666.07</v>
      </c>
      <c r="E69" s="12">
        <f>+E67+E68</f>
        <v>277262895.75</v>
      </c>
      <c r="F69" s="1"/>
    </row>
    <row r="70" spans="1:6" ht="15">
      <c r="A70" s="1" t="s">
        <v>43</v>
      </c>
      <c r="B70" s="12">
        <f>B56</f>
        <v>0</v>
      </c>
      <c r="C70" s="12">
        <f>C56</f>
        <v>104163229.68</v>
      </c>
      <c r="D70" s="12">
        <f>D56</f>
        <v>42680868.15</v>
      </c>
      <c r="E70" s="12">
        <f>SUM(B70:D70)</f>
        <v>146844097.83</v>
      </c>
      <c r="F70" s="1"/>
    </row>
    <row r="71" spans="1:6" ht="15">
      <c r="A71" s="1" t="s">
        <v>44</v>
      </c>
      <c r="B71" s="12">
        <f>+B69-B70</f>
        <v>146669744.97</v>
      </c>
      <c r="C71" s="12">
        <f>+C69-C70</f>
        <v>42506515.28999999</v>
      </c>
      <c r="D71" s="12">
        <f>+D69-D70</f>
        <v>130418797.91999999</v>
      </c>
      <c r="E71" s="12">
        <f>+E69-E70</f>
        <v>130418797.91999999</v>
      </c>
      <c r="F71" s="1"/>
    </row>
    <row r="72" spans="1:6" ht="15.75" thickBot="1">
      <c r="A72" s="9"/>
      <c r="B72" s="10"/>
      <c r="C72" s="10"/>
      <c r="D72" s="10"/>
      <c r="E72" s="10"/>
      <c r="F72" s="1"/>
    </row>
    <row r="73" spans="1:6" ht="15.75" thickTop="1">
      <c r="A73" s="1" t="s">
        <v>77</v>
      </c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2"/>
      <c r="F74" s="1"/>
    </row>
    <row r="75" spans="2:5" ht="15">
      <c r="B75" s="13"/>
      <c r="C75" s="13"/>
      <c r="D75" s="13"/>
      <c r="E75" s="13"/>
    </row>
    <row r="76" ht="15">
      <c r="D76" s="17"/>
    </row>
  </sheetData>
  <sheetProtection selectLockedCells="1" selectUnlockedCells="1"/>
  <mergeCells count="12">
    <mergeCell ref="A63:E63"/>
    <mergeCell ref="A61:E61"/>
    <mergeCell ref="A62:E62"/>
    <mergeCell ref="A25:E25"/>
    <mergeCell ref="A26:E26"/>
    <mergeCell ref="A40:E40"/>
    <mergeCell ref="A41:E41"/>
    <mergeCell ref="A27:E27"/>
    <mergeCell ref="A1:F1"/>
    <mergeCell ref="A8:F8"/>
    <mergeCell ref="A9:F9"/>
    <mergeCell ref="A42:E4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F23" sqref="F23"/>
    </sheetView>
  </sheetViews>
  <sheetFormatPr defaultColWidth="10.7109375" defaultRowHeight="12.75"/>
  <cols>
    <col min="1" max="1" width="70.421875" style="2" bestFit="1" customWidth="1"/>
    <col min="2" max="2" width="16.140625" style="2" customWidth="1"/>
    <col min="3" max="3" width="14.8515625" style="2" customWidth="1"/>
    <col min="4" max="4" width="16.00390625" style="2" customWidth="1"/>
    <col min="5" max="5" width="15.28125" style="2" customWidth="1"/>
    <col min="6" max="6" width="13.140625" style="2" customWidth="1"/>
    <col min="7" max="16384" width="10.7109375" style="2" customWidth="1"/>
  </cols>
  <sheetData>
    <row r="1" spans="1:6" ht="15" customHeight="1">
      <c r="A1" s="64" t="s">
        <v>33</v>
      </c>
      <c r="B1" s="64"/>
      <c r="C1" s="64"/>
      <c r="D1" s="64"/>
      <c r="E1" s="64"/>
      <c r="F1" s="64"/>
    </row>
    <row r="2" spans="1:6" ht="15">
      <c r="A2" s="20" t="s">
        <v>2</v>
      </c>
      <c r="B2" s="21" t="s">
        <v>3</v>
      </c>
      <c r="C2" s="22"/>
      <c r="D2" s="22"/>
      <c r="E2" s="22"/>
      <c r="F2" s="22"/>
    </row>
    <row r="3" spans="1:6" ht="15">
      <c r="A3" s="20" t="s">
        <v>86</v>
      </c>
      <c r="B3" s="21" t="s">
        <v>4</v>
      </c>
      <c r="C3" s="22"/>
      <c r="D3" s="22"/>
      <c r="E3" s="22"/>
      <c r="F3" s="22"/>
    </row>
    <row r="4" spans="1:6" ht="15">
      <c r="A4" s="20" t="s">
        <v>5</v>
      </c>
      <c r="B4" s="21" t="s">
        <v>6</v>
      </c>
      <c r="C4" s="22"/>
      <c r="D4" s="22"/>
      <c r="E4" s="22"/>
      <c r="F4" s="22"/>
    </row>
    <row r="5" spans="1:6" ht="15">
      <c r="A5" s="3" t="s">
        <v>79</v>
      </c>
      <c r="B5" s="4" t="s">
        <v>95</v>
      </c>
      <c r="C5" s="22"/>
      <c r="D5" s="22"/>
      <c r="E5" s="22"/>
      <c r="F5" s="22"/>
    </row>
    <row r="6" spans="1:6" ht="15">
      <c r="A6" s="3"/>
      <c r="B6" s="4"/>
      <c r="C6" s="22"/>
      <c r="D6" s="22"/>
      <c r="E6" s="22"/>
      <c r="F6" s="22"/>
    </row>
    <row r="7" spans="1:6" ht="15">
      <c r="A7" s="20"/>
      <c r="B7" s="21"/>
      <c r="C7" s="22"/>
      <c r="D7" s="22"/>
      <c r="E7" s="22"/>
      <c r="F7" s="22"/>
    </row>
    <row r="8" spans="1:6" ht="15">
      <c r="A8" s="65" t="s">
        <v>99</v>
      </c>
      <c r="B8" s="65"/>
      <c r="C8" s="65"/>
      <c r="D8" s="65"/>
      <c r="E8" s="65"/>
      <c r="F8" s="65"/>
    </row>
    <row r="9" spans="1:6" ht="15">
      <c r="A9" s="65" t="s">
        <v>1</v>
      </c>
      <c r="B9" s="65"/>
      <c r="C9" s="65"/>
      <c r="D9" s="65"/>
      <c r="E9" s="65"/>
      <c r="F9" s="65"/>
    </row>
    <row r="10" spans="1:6" ht="15">
      <c r="A10" s="1"/>
      <c r="B10" s="1"/>
      <c r="C10" s="1"/>
      <c r="D10" s="1"/>
      <c r="E10" s="1"/>
      <c r="F10" s="1"/>
    </row>
    <row r="11" spans="1:6" ht="15.75" thickBot="1">
      <c r="A11" s="33" t="s">
        <v>7</v>
      </c>
      <c r="B11" s="33" t="s">
        <v>8</v>
      </c>
      <c r="C11" s="33" t="s">
        <v>103</v>
      </c>
      <c r="D11" s="33" t="s">
        <v>104</v>
      </c>
      <c r="E11" s="33" t="s">
        <v>105</v>
      </c>
      <c r="F11" s="33" t="s">
        <v>69</v>
      </c>
    </row>
    <row r="12" spans="1:6" ht="15">
      <c r="A12" s="51" t="s">
        <v>14</v>
      </c>
      <c r="B12" s="45" t="s">
        <v>15</v>
      </c>
      <c r="C12" s="46">
        <v>1642</v>
      </c>
      <c r="D12" s="46">
        <v>4095</v>
      </c>
      <c r="E12" s="46">
        <v>222</v>
      </c>
      <c r="F12" s="46">
        <v>4441</v>
      </c>
    </row>
    <row r="13" spans="1:6" ht="15">
      <c r="A13" s="42"/>
      <c r="B13" s="45" t="s">
        <v>16</v>
      </c>
      <c r="C13" s="46">
        <v>6</v>
      </c>
      <c r="D13" s="46">
        <v>2</v>
      </c>
      <c r="E13" s="46">
        <v>1</v>
      </c>
      <c r="F13" s="46">
        <v>7</v>
      </c>
    </row>
    <row r="14" spans="1:6" ht="15">
      <c r="A14" s="42" t="s">
        <v>17</v>
      </c>
      <c r="B14" s="45" t="s">
        <v>15</v>
      </c>
      <c r="C14" s="46">
        <v>2856</v>
      </c>
      <c r="D14" s="46"/>
      <c r="E14" s="46"/>
      <c r="F14" s="46">
        <v>0</v>
      </c>
    </row>
    <row r="15" spans="1:6" ht="15">
      <c r="A15" s="42"/>
      <c r="B15" s="45" t="s">
        <v>16</v>
      </c>
      <c r="C15" s="46">
        <v>1</v>
      </c>
      <c r="D15" s="46"/>
      <c r="E15" s="46"/>
      <c r="F15" s="46">
        <v>0</v>
      </c>
    </row>
    <row r="16" spans="1:6" ht="15">
      <c r="A16" s="42" t="s">
        <v>96</v>
      </c>
      <c r="B16" s="45" t="s">
        <v>15</v>
      </c>
      <c r="C16" s="46">
        <v>4016</v>
      </c>
      <c r="D16" s="46"/>
      <c r="E16" s="46"/>
      <c r="F16" s="46">
        <v>8301</v>
      </c>
    </row>
    <row r="17" spans="1:6" ht="15">
      <c r="A17" s="42"/>
      <c r="B17" s="45" t="s">
        <v>16</v>
      </c>
      <c r="C17" s="46">
        <v>3</v>
      </c>
      <c r="D17" s="46"/>
      <c r="E17" s="46"/>
      <c r="F17" s="46">
        <v>13</v>
      </c>
    </row>
    <row r="18" spans="1:6" ht="15">
      <c r="A18" s="42" t="s">
        <v>56</v>
      </c>
      <c r="B18" s="45" t="s">
        <v>15</v>
      </c>
      <c r="C18" s="46">
        <v>1395</v>
      </c>
      <c r="D18" s="46">
        <v>3104</v>
      </c>
      <c r="E18" s="46"/>
      <c r="F18" s="69">
        <f>(C18+D18+E18)</f>
        <v>4499</v>
      </c>
    </row>
    <row r="19" spans="1:6" ht="15">
      <c r="A19" s="52"/>
      <c r="B19" s="45" t="s">
        <v>16</v>
      </c>
      <c r="C19" s="46">
        <v>1</v>
      </c>
      <c r="D19" s="46">
        <v>8</v>
      </c>
      <c r="E19" s="46"/>
      <c r="F19" s="69">
        <f>(C19+D19+E19)</f>
        <v>9</v>
      </c>
    </row>
    <row r="20" spans="1:6" ht="15.75" thickBot="1">
      <c r="A20" s="34"/>
      <c r="B20" s="34"/>
      <c r="C20" s="36"/>
      <c r="D20" s="34"/>
      <c r="E20" s="34"/>
      <c r="F20" s="34"/>
    </row>
    <row r="21" spans="1:6" ht="15.75" thickTop="1">
      <c r="A21" s="1" t="s">
        <v>77</v>
      </c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66" t="s">
        <v>100</v>
      </c>
      <c r="B25" s="66"/>
      <c r="C25" s="66"/>
      <c r="D25" s="66"/>
      <c r="E25" s="66"/>
      <c r="F25" s="1"/>
    </row>
    <row r="26" spans="1:6" ht="15">
      <c r="A26" s="65" t="s">
        <v>34</v>
      </c>
      <c r="B26" s="65"/>
      <c r="C26" s="65"/>
      <c r="D26" s="65"/>
      <c r="E26" s="65"/>
      <c r="F26" s="1"/>
    </row>
    <row r="27" spans="1:6" ht="15">
      <c r="A27" s="65" t="s">
        <v>85</v>
      </c>
      <c r="B27" s="65"/>
      <c r="C27" s="65"/>
      <c r="D27" s="65"/>
      <c r="E27" s="65"/>
      <c r="F27" s="1"/>
    </row>
    <row r="28" spans="1:6" ht="15">
      <c r="A28" s="1"/>
      <c r="B28" s="1"/>
      <c r="C28" s="1"/>
      <c r="D28" s="1"/>
      <c r="E28" s="1"/>
      <c r="F28" s="1"/>
    </row>
    <row r="29" spans="1:6" ht="15.75" thickBot="1">
      <c r="A29" s="7" t="s">
        <v>7</v>
      </c>
      <c r="B29" s="7" t="s">
        <v>103</v>
      </c>
      <c r="C29" s="7" t="s">
        <v>104</v>
      </c>
      <c r="D29" s="7" t="s">
        <v>105</v>
      </c>
      <c r="E29" s="7" t="s">
        <v>69</v>
      </c>
      <c r="F29" s="1"/>
    </row>
    <row r="30" spans="1:6" ht="15">
      <c r="A30" s="41"/>
      <c r="B30" s="41"/>
      <c r="C30" s="41"/>
      <c r="D30" s="41"/>
      <c r="E30" s="41"/>
      <c r="F30" s="1"/>
    </row>
    <row r="31" spans="1:6" ht="15">
      <c r="A31" s="23" t="s">
        <v>14</v>
      </c>
      <c r="B31" s="47">
        <v>8184361.6886567995</v>
      </c>
      <c r="C31" s="47">
        <v>2038128.599999994</v>
      </c>
      <c r="D31" s="47">
        <v>417564980.4505923</v>
      </c>
      <c r="E31" s="47">
        <f>SUM(B31:D31)</f>
        <v>427787470.73924905</v>
      </c>
      <c r="F31" s="1"/>
    </row>
    <row r="32" spans="1:6" ht="15">
      <c r="A32" s="23" t="s">
        <v>17</v>
      </c>
      <c r="B32" s="47">
        <v>87635488.98369661</v>
      </c>
      <c r="C32" s="47">
        <v>38509920.25999999</v>
      </c>
      <c r="D32" s="47">
        <v>28173471.804045916</v>
      </c>
      <c r="E32" s="47">
        <f>SUM(B32:D32)</f>
        <v>154318881.04774252</v>
      </c>
      <c r="F32" s="1"/>
    </row>
    <row r="33" spans="1:6" ht="15">
      <c r="A33" s="48" t="s">
        <v>56</v>
      </c>
      <c r="B33" s="47">
        <v>40952.01999999583</v>
      </c>
      <c r="C33" s="47">
        <v>0</v>
      </c>
      <c r="D33" s="47">
        <v>12800873.098660022</v>
      </c>
      <c r="E33" s="47">
        <f>SUM(B33:D33)</f>
        <v>12841825.118660018</v>
      </c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9" t="s">
        <v>36</v>
      </c>
      <c r="B35" s="15">
        <f>SUM(B31:B34)</f>
        <v>95860802.69235341</v>
      </c>
      <c r="C35" s="15">
        <f>SUM(C31:C34)</f>
        <v>40548048.859999985</v>
      </c>
      <c r="D35" s="15">
        <f>SUM(D31:D34)</f>
        <v>458539325.3532982</v>
      </c>
      <c r="E35" s="15">
        <f>SUM(E31:E34)</f>
        <v>594948176.9056516</v>
      </c>
      <c r="F35" s="1"/>
    </row>
    <row r="36" spans="1:6" ht="15">
      <c r="A36" s="1" t="s">
        <v>77</v>
      </c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53"/>
      <c r="B39" s="53"/>
      <c r="C39" s="53"/>
      <c r="D39" s="53"/>
      <c r="E39" s="53"/>
      <c r="F39" s="53"/>
    </row>
    <row r="40" spans="1:6" ht="15">
      <c r="A40" s="65" t="s">
        <v>101</v>
      </c>
      <c r="B40" s="65"/>
      <c r="C40" s="65"/>
      <c r="D40" s="65"/>
      <c r="E40" s="65"/>
      <c r="F40" s="65"/>
    </row>
    <row r="41" spans="1:6" ht="15">
      <c r="A41" s="65" t="s">
        <v>37</v>
      </c>
      <c r="B41" s="65"/>
      <c r="C41" s="65"/>
      <c r="D41" s="65"/>
      <c r="E41" s="65"/>
      <c r="F41" s="1"/>
    </row>
    <row r="42" spans="1:6" ht="15">
      <c r="A42" s="65" t="s">
        <v>85</v>
      </c>
      <c r="B42" s="65"/>
      <c r="C42" s="65"/>
      <c r="D42" s="65"/>
      <c r="E42" s="65"/>
      <c r="F42" s="1"/>
    </row>
    <row r="43" spans="1:6" ht="15">
      <c r="A43" s="1"/>
      <c r="B43" s="1"/>
      <c r="C43" s="1"/>
      <c r="D43" s="1"/>
      <c r="E43" s="1"/>
      <c r="F43" s="1"/>
    </row>
    <row r="44" spans="1:6" ht="15.75" thickBot="1">
      <c r="A44" s="7" t="s">
        <v>38</v>
      </c>
      <c r="B44" s="7" t="s">
        <v>103</v>
      </c>
      <c r="C44" s="7" t="s">
        <v>104</v>
      </c>
      <c r="D44" s="7" t="s">
        <v>105</v>
      </c>
      <c r="E44" s="7" t="s">
        <v>69</v>
      </c>
      <c r="F44" s="1"/>
    </row>
    <row r="45" spans="1:6" ht="15">
      <c r="A45" s="48" t="s">
        <v>58</v>
      </c>
      <c r="B45" s="56">
        <v>0</v>
      </c>
      <c r="C45" s="47">
        <v>0</v>
      </c>
      <c r="D45" s="56">
        <v>96845200.65066656</v>
      </c>
      <c r="E45" s="47">
        <f aca="true" t="shared" si="0" ref="E45:E55">SUM(B45:D45)</f>
        <v>96845200.65066656</v>
      </c>
      <c r="F45" s="1"/>
    </row>
    <row r="46" spans="1:6" ht="15">
      <c r="A46" s="48" t="s">
        <v>59</v>
      </c>
      <c r="B46" s="56">
        <v>0</v>
      </c>
      <c r="C46" s="47">
        <v>5467090.999999998</v>
      </c>
      <c r="D46" s="56">
        <v>32138737.970000003</v>
      </c>
      <c r="E46" s="47">
        <f t="shared" si="0"/>
        <v>37605828.97</v>
      </c>
      <c r="F46" s="1"/>
    </row>
    <row r="47" spans="1:6" ht="15">
      <c r="A47" s="48" t="s">
        <v>60</v>
      </c>
      <c r="B47" s="56">
        <v>0</v>
      </c>
      <c r="C47" s="47">
        <v>0</v>
      </c>
      <c r="D47" s="56">
        <v>5201339</v>
      </c>
      <c r="E47" s="47">
        <f t="shared" si="0"/>
        <v>5201339</v>
      </c>
      <c r="F47" s="1"/>
    </row>
    <row r="48" spans="1:6" ht="15">
      <c r="A48" s="48" t="s">
        <v>61</v>
      </c>
      <c r="B48" s="56">
        <v>0</v>
      </c>
      <c r="C48" s="47">
        <v>0</v>
      </c>
      <c r="D48" s="56">
        <v>634156</v>
      </c>
      <c r="E48" s="47">
        <f t="shared" si="0"/>
        <v>634156</v>
      </c>
      <c r="F48" s="1"/>
    </row>
    <row r="49" spans="1:6" ht="15">
      <c r="A49" s="48" t="s">
        <v>62</v>
      </c>
      <c r="B49" s="56">
        <v>95819850.67</v>
      </c>
      <c r="C49" s="47">
        <v>0</v>
      </c>
      <c r="D49" s="56">
        <v>227314306.65622413</v>
      </c>
      <c r="E49" s="47">
        <f t="shared" si="0"/>
        <v>323134157.32622415</v>
      </c>
      <c r="F49" s="1"/>
    </row>
    <row r="50" spans="1:6" ht="15">
      <c r="A50" s="48" t="s">
        <v>63</v>
      </c>
      <c r="B50" s="56">
        <v>0</v>
      </c>
      <c r="C50" s="47">
        <v>0</v>
      </c>
      <c r="D50" s="56">
        <v>3988168.62</v>
      </c>
      <c r="E50" s="47">
        <f t="shared" si="0"/>
        <v>3988168.62</v>
      </c>
      <c r="F50" s="1"/>
    </row>
    <row r="51" spans="1:6" ht="15">
      <c r="A51" s="48" t="s">
        <v>64</v>
      </c>
      <c r="B51" s="56">
        <v>0</v>
      </c>
      <c r="C51" s="47">
        <v>0</v>
      </c>
      <c r="D51" s="56">
        <v>0</v>
      </c>
      <c r="E51" s="47">
        <f t="shared" si="0"/>
        <v>0</v>
      </c>
      <c r="F51" s="1"/>
    </row>
    <row r="52" spans="1:6" ht="15">
      <c r="A52" s="48" t="s">
        <v>65</v>
      </c>
      <c r="B52" s="56">
        <v>40952.01999999583</v>
      </c>
      <c r="C52" s="47">
        <v>0</v>
      </c>
      <c r="D52" s="56">
        <v>12800873.098660022</v>
      </c>
      <c r="E52" s="47">
        <f t="shared" si="0"/>
        <v>12841825.118660018</v>
      </c>
      <c r="F52" s="1"/>
    </row>
    <row r="53" spans="1:6" ht="15">
      <c r="A53" s="48" t="s">
        <v>66</v>
      </c>
      <c r="B53" s="56">
        <v>0</v>
      </c>
      <c r="C53" s="47">
        <v>0</v>
      </c>
      <c r="D53" s="56">
        <v>3792371.5677474</v>
      </c>
      <c r="E53" s="47">
        <f t="shared" si="0"/>
        <v>3792371.5677474</v>
      </c>
      <c r="F53" s="1"/>
    </row>
    <row r="54" spans="1:6" ht="15">
      <c r="A54" s="48" t="s">
        <v>67</v>
      </c>
      <c r="B54" s="56">
        <v>0</v>
      </c>
      <c r="C54" s="47">
        <v>0</v>
      </c>
      <c r="D54" s="56">
        <v>0</v>
      </c>
      <c r="E54" s="47">
        <f t="shared" si="0"/>
        <v>0</v>
      </c>
      <c r="F54" s="1"/>
    </row>
    <row r="55" spans="1:6" ht="15">
      <c r="A55" s="48" t="s">
        <v>68</v>
      </c>
      <c r="B55" s="56">
        <v>0</v>
      </c>
      <c r="C55" s="47">
        <v>35080957.86</v>
      </c>
      <c r="D55" s="56">
        <v>75824171.78999999</v>
      </c>
      <c r="E55" s="47">
        <f t="shared" si="0"/>
        <v>110905129.64999999</v>
      </c>
      <c r="F55" s="1"/>
    </row>
    <row r="56" spans="1:6" ht="15">
      <c r="A56" s="16" t="s">
        <v>36</v>
      </c>
      <c r="B56" s="15">
        <f>SUM(B45:B55)</f>
        <v>95860802.69</v>
      </c>
      <c r="C56" s="15">
        <f>SUM(C45:C55)</f>
        <v>40548048.86</v>
      </c>
      <c r="D56" s="15">
        <f>SUM(D45:D55)-0.01</f>
        <v>458539325.3432982</v>
      </c>
      <c r="E56" s="15">
        <f>SUM(E45:E55)</f>
        <v>594948176.9032981</v>
      </c>
      <c r="F56" s="1"/>
    </row>
    <row r="57" spans="1:6" ht="15">
      <c r="A57" s="1" t="s">
        <v>77</v>
      </c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65" t="s">
        <v>102</v>
      </c>
      <c r="B61" s="65"/>
      <c r="C61" s="65"/>
      <c r="D61" s="65"/>
      <c r="E61" s="65"/>
      <c r="F61" s="1"/>
    </row>
    <row r="62" spans="1:6" ht="15">
      <c r="A62" s="65" t="s">
        <v>39</v>
      </c>
      <c r="B62" s="65"/>
      <c r="C62" s="65"/>
      <c r="D62" s="65"/>
      <c r="E62" s="65"/>
      <c r="F62" s="1"/>
    </row>
    <row r="63" spans="1:6" ht="15">
      <c r="A63" s="65" t="s">
        <v>85</v>
      </c>
      <c r="B63" s="65"/>
      <c r="C63" s="65"/>
      <c r="D63" s="65"/>
      <c r="E63" s="65"/>
      <c r="F63" s="1"/>
    </row>
    <row r="64" spans="1:6" ht="15">
      <c r="A64" s="1"/>
      <c r="B64" s="1"/>
      <c r="C64" s="1"/>
      <c r="D64" s="1"/>
      <c r="E64" s="1"/>
      <c r="F64" s="1"/>
    </row>
    <row r="65" spans="1:6" ht="15.75" thickBot="1">
      <c r="A65" s="7" t="s">
        <v>38</v>
      </c>
      <c r="B65" s="7" t="s">
        <v>103</v>
      </c>
      <c r="C65" s="7" t="s">
        <v>104</v>
      </c>
      <c r="D65" s="7" t="s">
        <v>105</v>
      </c>
      <c r="E65" s="7" t="s">
        <v>69</v>
      </c>
      <c r="F65" s="1"/>
    </row>
    <row r="66" spans="1:6" ht="15">
      <c r="A66" s="1"/>
      <c r="B66" s="11"/>
      <c r="C66" s="11"/>
      <c r="D66" s="11"/>
      <c r="E66" s="1"/>
      <c r="F66" s="1"/>
    </row>
    <row r="67" spans="1:6" ht="15">
      <c r="A67" s="1" t="s">
        <v>40</v>
      </c>
      <c r="B67" s="19">
        <v>277262895.75</v>
      </c>
      <c r="C67" s="19">
        <f>+B71</f>
        <v>181402093.06</v>
      </c>
      <c r="D67" s="19">
        <f>+C71</f>
        <v>393697736.25</v>
      </c>
      <c r="E67" s="12">
        <f>+B67</f>
        <v>277262895.75</v>
      </c>
      <c r="F67" s="1"/>
    </row>
    <row r="68" spans="1:6" ht="15">
      <c r="A68" s="1" t="s">
        <v>41</v>
      </c>
      <c r="B68" s="19">
        <v>0</v>
      </c>
      <c r="C68" s="19">
        <v>252843692.05</v>
      </c>
      <c r="D68" s="19">
        <v>333542377.8</v>
      </c>
      <c r="E68" s="12">
        <f>SUM(B68:D68)</f>
        <v>586386069.85</v>
      </c>
      <c r="F68" s="1"/>
    </row>
    <row r="69" spans="1:6" ht="15">
      <c r="A69" s="1" t="s">
        <v>42</v>
      </c>
      <c r="B69" s="19">
        <f>+B67+B68</f>
        <v>277262895.75</v>
      </c>
      <c r="C69" s="19">
        <f>+C67+C68</f>
        <v>434245785.11</v>
      </c>
      <c r="D69" s="19">
        <f>+D67+D68</f>
        <v>727240114.05</v>
      </c>
      <c r="E69" s="12">
        <f>+E67+E68</f>
        <v>863648965.6</v>
      </c>
      <c r="F69" s="1"/>
    </row>
    <row r="70" spans="1:6" ht="15">
      <c r="A70" s="1" t="s">
        <v>43</v>
      </c>
      <c r="B70" s="19">
        <f>B56</f>
        <v>95860802.69</v>
      </c>
      <c r="C70" s="19">
        <f>C56</f>
        <v>40548048.86</v>
      </c>
      <c r="D70" s="19">
        <f>D56</f>
        <v>458539325.3432982</v>
      </c>
      <c r="E70" s="12">
        <f>SUM(B70:D70)</f>
        <v>594948176.8932981</v>
      </c>
      <c r="F70" s="1"/>
    </row>
    <row r="71" spans="1:6" ht="15">
      <c r="A71" s="1" t="s">
        <v>44</v>
      </c>
      <c r="B71" s="19">
        <f>+B69-B70</f>
        <v>181402093.06</v>
      </c>
      <c r="C71" s="19">
        <f>+C69-C70</f>
        <v>393697736.25</v>
      </c>
      <c r="D71" s="19">
        <f>+D69-D70</f>
        <v>268700788.70670176</v>
      </c>
      <c r="E71" s="12">
        <f>+E69-E70</f>
        <v>268700788.7067019</v>
      </c>
      <c r="F71" s="1"/>
    </row>
    <row r="72" spans="1:6" ht="15">
      <c r="A72" s="9"/>
      <c r="B72" s="10"/>
      <c r="C72" s="10"/>
      <c r="D72" s="10"/>
      <c r="E72" s="10"/>
      <c r="F72" s="1"/>
    </row>
    <row r="73" spans="1:6" ht="15">
      <c r="A73" s="1" t="s">
        <v>77</v>
      </c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2"/>
      <c r="F74" s="1"/>
    </row>
    <row r="75" spans="2:5" ht="15">
      <c r="B75" s="13"/>
      <c r="C75" s="13"/>
      <c r="D75" s="13"/>
      <c r="E75" s="13"/>
    </row>
    <row r="76" ht="15">
      <c r="D76" s="17"/>
    </row>
  </sheetData>
  <sheetProtection selectLockedCells="1" selectUnlockedCells="1"/>
  <mergeCells count="12">
    <mergeCell ref="A63:E63"/>
    <mergeCell ref="A40:F40"/>
    <mergeCell ref="A61:E61"/>
    <mergeCell ref="A62:E62"/>
    <mergeCell ref="A25:E25"/>
    <mergeCell ref="A26:E26"/>
    <mergeCell ref="A41:E41"/>
    <mergeCell ref="A27:E27"/>
    <mergeCell ref="A1:F1"/>
    <mergeCell ref="A9:F9"/>
    <mergeCell ref="A8:F8"/>
    <mergeCell ref="A42:E42"/>
  </mergeCells>
  <printOptions/>
  <pageMargins left="0.7" right="0.7" top="0.75" bottom="0.75" header="0.5118055555555555" footer="0.5118055555555555"/>
  <pageSetup horizontalDpi="300" verticalDpi="300" orientation="portrait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0">
      <selection activeCell="A65" sqref="A65:D72"/>
    </sheetView>
  </sheetViews>
  <sheetFormatPr defaultColWidth="10.7109375" defaultRowHeight="15.75" customHeight="1"/>
  <cols>
    <col min="1" max="1" width="70.421875" style="2" bestFit="1" customWidth="1"/>
    <col min="2" max="2" width="16.140625" style="2" customWidth="1"/>
    <col min="3" max="3" width="14.8515625" style="2" customWidth="1"/>
    <col min="4" max="4" width="16.00390625" style="2" customWidth="1"/>
    <col min="5" max="5" width="15.28125" style="2" customWidth="1"/>
    <col min="6" max="16384" width="10.7109375" style="2" customWidth="1"/>
  </cols>
  <sheetData>
    <row r="1" spans="1:6" ht="15.75" customHeight="1">
      <c r="A1" s="64" t="s">
        <v>33</v>
      </c>
      <c r="B1" s="64"/>
      <c r="C1" s="64"/>
      <c r="D1" s="64"/>
      <c r="E1" s="64"/>
      <c r="F1" s="64"/>
    </row>
    <row r="2" spans="1:6" ht="15.75" customHeight="1">
      <c r="A2" s="20" t="s">
        <v>2</v>
      </c>
      <c r="B2" s="21" t="s">
        <v>3</v>
      </c>
      <c r="C2" s="22"/>
      <c r="D2" s="22"/>
      <c r="E2" s="22"/>
      <c r="F2" s="22"/>
    </row>
    <row r="3" spans="1:6" ht="15.75" customHeight="1">
      <c r="A3" s="20" t="s">
        <v>86</v>
      </c>
      <c r="B3" s="21" t="s">
        <v>4</v>
      </c>
      <c r="C3" s="22"/>
      <c r="D3" s="22"/>
      <c r="E3" s="22"/>
      <c r="F3" s="22"/>
    </row>
    <row r="4" spans="1:6" ht="15.75" customHeight="1">
      <c r="A4" s="20" t="s">
        <v>5</v>
      </c>
      <c r="B4" s="21" t="s">
        <v>6</v>
      </c>
      <c r="C4" s="22"/>
      <c r="D4" s="22"/>
      <c r="E4" s="22"/>
      <c r="F4" s="22"/>
    </row>
    <row r="5" spans="1:6" ht="15.75" customHeight="1">
      <c r="A5" s="3" t="s">
        <v>79</v>
      </c>
      <c r="B5" s="4" t="s">
        <v>108</v>
      </c>
      <c r="C5" s="22"/>
      <c r="D5" s="22"/>
      <c r="E5" s="22"/>
      <c r="F5" s="22"/>
    </row>
    <row r="6" spans="1:6" ht="15.75" customHeight="1">
      <c r="A6" s="3"/>
      <c r="B6" s="4"/>
      <c r="C6" s="22"/>
      <c r="D6" s="22"/>
      <c r="E6" s="22"/>
      <c r="F6" s="22"/>
    </row>
    <row r="7" spans="1:5" ht="15.75" customHeight="1">
      <c r="A7" s="1"/>
      <c r="B7" s="1"/>
      <c r="C7" s="1"/>
      <c r="D7" s="1"/>
      <c r="E7" s="1"/>
    </row>
    <row r="8" spans="1:6" ht="15.75" customHeight="1">
      <c r="A8" s="65" t="s">
        <v>99</v>
      </c>
      <c r="B8" s="65"/>
      <c r="C8" s="65"/>
      <c r="D8" s="65"/>
      <c r="E8" s="65"/>
      <c r="F8" s="53"/>
    </row>
    <row r="9" spans="1:5" ht="15.75" customHeight="1">
      <c r="A9" s="65" t="s">
        <v>1</v>
      </c>
      <c r="B9" s="65"/>
      <c r="C9" s="65"/>
      <c r="D9" s="65"/>
      <c r="E9" s="65"/>
    </row>
    <row r="10" spans="1:5" ht="15.75" customHeight="1">
      <c r="A10" s="1"/>
      <c r="B10" s="1"/>
      <c r="C10" s="1"/>
      <c r="D10" s="1"/>
      <c r="E10" s="1"/>
    </row>
    <row r="11" spans="1:5" ht="15.75" customHeight="1" thickBot="1">
      <c r="A11" s="33" t="s">
        <v>7</v>
      </c>
      <c r="B11" s="33" t="s">
        <v>8</v>
      </c>
      <c r="C11" s="33" t="s">
        <v>35</v>
      </c>
      <c r="D11" s="33" t="s">
        <v>72</v>
      </c>
      <c r="E11" s="33" t="s">
        <v>75</v>
      </c>
    </row>
    <row r="12" spans="1:5" ht="15.75" customHeight="1">
      <c r="A12" s="42" t="s">
        <v>50</v>
      </c>
      <c r="B12" s="45" t="s">
        <v>15</v>
      </c>
      <c r="C12" s="46">
        <f>1T!G12</f>
        <v>22</v>
      </c>
      <c r="D12" s="46">
        <f>2T!F12</f>
        <v>8375</v>
      </c>
      <c r="E12" s="46">
        <f>SUM(C12:D12)</f>
        <v>8397</v>
      </c>
    </row>
    <row r="13" spans="1:5" ht="15.75" customHeight="1">
      <c r="A13" s="42"/>
      <c r="B13" s="45" t="s">
        <v>16</v>
      </c>
      <c r="C13" s="46">
        <f>1T!G13</f>
        <v>1</v>
      </c>
      <c r="D13" s="46">
        <f>2T!F13</f>
        <v>5</v>
      </c>
      <c r="E13" s="46">
        <f aca="true" t="shared" si="0" ref="E13:E19">SUM(C13:D13)</f>
        <v>6</v>
      </c>
    </row>
    <row r="14" spans="1:5" ht="15.75" customHeight="1">
      <c r="A14" s="42" t="s">
        <v>51</v>
      </c>
      <c r="B14" s="45" t="s">
        <v>15</v>
      </c>
      <c r="C14" s="46">
        <f>1T!G14</f>
        <v>0</v>
      </c>
      <c r="D14" s="46">
        <f>2T!F14</f>
        <v>1246</v>
      </c>
      <c r="E14" s="46">
        <f t="shared" si="0"/>
        <v>1246</v>
      </c>
    </row>
    <row r="15" spans="1:5" ht="15.75" customHeight="1">
      <c r="A15" s="42"/>
      <c r="B15" s="45" t="s">
        <v>16</v>
      </c>
      <c r="C15" s="46">
        <f>1T!G15</f>
        <v>0</v>
      </c>
      <c r="D15" s="46">
        <f>2T!F15</f>
        <v>2</v>
      </c>
      <c r="E15" s="46">
        <f t="shared" si="0"/>
        <v>2</v>
      </c>
    </row>
    <row r="16" spans="1:5" ht="15.75" customHeight="1">
      <c r="A16" s="42" t="s">
        <v>55</v>
      </c>
      <c r="B16" s="45" t="s">
        <v>15</v>
      </c>
      <c r="C16" s="46">
        <f>1T!G16</f>
        <v>0</v>
      </c>
      <c r="D16" s="46">
        <f>2T!F16</f>
        <v>34425</v>
      </c>
      <c r="E16" s="46">
        <f t="shared" si="0"/>
        <v>34425</v>
      </c>
    </row>
    <row r="17" spans="1:5" ht="15.75" customHeight="1">
      <c r="A17" s="42"/>
      <c r="B17" s="45" t="s">
        <v>16</v>
      </c>
      <c r="C17" s="46">
        <f>1T!G17</f>
        <v>0</v>
      </c>
      <c r="D17" s="46">
        <f>2T!F17</f>
        <v>20</v>
      </c>
      <c r="E17" s="46">
        <f t="shared" si="0"/>
        <v>20</v>
      </c>
    </row>
    <row r="18" spans="1:5" ht="15.75" customHeight="1">
      <c r="A18" s="42" t="s">
        <v>52</v>
      </c>
      <c r="B18" s="45" t="s">
        <v>15</v>
      </c>
      <c r="C18" s="46">
        <f>1T!G18</f>
        <v>0</v>
      </c>
      <c r="D18" s="46">
        <f>2T!F18</f>
        <v>7121</v>
      </c>
      <c r="E18" s="46">
        <f t="shared" si="0"/>
        <v>7121</v>
      </c>
    </row>
    <row r="19" spans="1:5" ht="15.75" customHeight="1">
      <c r="A19" s="42"/>
      <c r="B19" s="45" t="s">
        <v>16</v>
      </c>
      <c r="C19" s="46">
        <f>1T!G19</f>
        <v>0</v>
      </c>
      <c r="D19" s="46">
        <f>2T!F19</f>
        <v>7</v>
      </c>
      <c r="E19" s="46">
        <f t="shared" si="0"/>
        <v>7</v>
      </c>
    </row>
    <row r="20" spans="1:5" ht="15.75" customHeight="1" thickBot="1">
      <c r="A20" s="34"/>
      <c r="B20" s="34"/>
      <c r="C20" s="36"/>
      <c r="D20" s="34"/>
      <c r="E20" s="34"/>
    </row>
    <row r="21" spans="1:5" ht="15.75" customHeight="1" thickTop="1">
      <c r="A21" s="1" t="s">
        <v>77</v>
      </c>
      <c r="B21" s="45"/>
      <c r="C21" s="46"/>
      <c r="D21" s="46"/>
      <c r="E21" s="46"/>
    </row>
    <row r="22" spans="1:5" ht="15.75" customHeight="1">
      <c r="A22" s="1"/>
      <c r="B22" s="45"/>
      <c r="C22" s="46"/>
      <c r="D22" s="46"/>
      <c r="E22" s="46"/>
    </row>
    <row r="23" spans="1:5" ht="15.75" customHeight="1">
      <c r="A23" s="1"/>
      <c r="B23" s="45"/>
      <c r="C23" s="46"/>
      <c r="D23" s="46"/>
      <c r="E23" s="46"/>
    </row>
    <row r="24" spans="1:5" ht="15.75" customHeight="1">
      <c r="A24" s="1"/>
      <c r="B24" s="1"/>
      <c r="C24" s="1"/>
      <c r="D24" s="1"/>
      <c r="E24" s="1"/>
    </row>
    <row r="25" spans="1:5" ht="15.75" customHeight="1">
      <c r="A25" s="66" t="s">
        <v>100</v>
      </c>
      <c r="B25" s="66"/>
      <c r="C25" s="66"/>
      <c r="D25" s="66"/>
      <c r="E25" s="54"/>
    </row>
    <row r="26" spans="1:5" ht="15.75" customHeight="1">
      <c r="A26" s="66" t="s">
        <v>34</v>
      </c>
      <c r="B26" s="66"/>
      <c r="C26" s="66"/>
      <c r="D26" s="66"/>
      <c r="E26" s="1"/>
    </row>
    <row r="27" spans="1:5" ht="15.75" customHeight="1">
      <c r="A27" s="65" t="s">
        <v>85</v>
      </c>
      <c r="B27" s="65"/>
      <c r="C27" s="65"/>
      <c r="D27" s="65"/>
      <c r="E27" s="53"/>
    </row>
    <row r="28" spans="1:5" ht="15.75" customHeight="1">
      <c r="A28" s="1"/>
      <c r="B28" s="1"/>
      <c r="C28" s="1"/>
      <c r="D28" s="1"/>
      <c r="E28" s="1"/>
    </row>
    <row r="29" spans="1:5" ht="15.75" customHeight="1" thickBot="1">
      <c r="A29" s="7" t="s">
        <v>7</v>
      </c>
      <c r="B29" s="7" t="s">
        <v>35</v>
      </c>
      <c r="C29" s="7" t="s">
        <v>72</v>
      </c>
      <c r="D29" s="7" t="s">
        <v>75</v>
      </c>
      <c r="E29" s="1"/>
    </row>
    <row r="30" spans="1:5" ht="15.75" customHeight="1">
      <c r="A30" s="28"/>
      <c r="B30" s="55"/>
      <c r="C30" s="55"/>
      <c r="D30" s="55"/>
      <c r="E30" s="1"/>
    </row>
    <row r="31" spans="1:5" ht="15.75" customHeight="1">
      <c r="A31" s="23" t="s">
        <v>14</v>
      </c>
      <c r="B31" s="47">
        <f>1T!B31</f>
        <v>0</v>
      </c>
      <c r="C31" s="47">
        <f>2T!B31</f>
        <v>0</v>
      </c>
      <c r="D31" s="47">
        <f>SUM(B31,C31)</f>
        <v>0</v>
      </c>
      <c r="E31" s="1"/>
    </row>
    <row r="32" spans="1:5" ht="15.75" customHeight="1">
      <c r="A32" s="23" t="s">
        <v>17</v>
      </c>
      <c r="B32" s="47">
        <f>1T!B32</f>
        <v>0</v>
      </c>
      <c r="C32" s="47">
        <f>2T!B32</f>
        <v>0</v>
      </c>
      <c r="D32" s="47">
        <f>SUM(B32:C32)</f>
        <v>0</v>
      </c>
      <c r="E32" s="1"/>
    </row>
    <row r="33" spans="1:5" ht="15">
      <c r="A33" s="23" t="s">
        <v>56</v>
      </c>
      <c r="B33" s="47">
        <f>1T!B33</f>
        <v>0</v>
      </c>
      <c r="C33" s="47">
        <f>2T!B33</f>
        <v>0</v>
      </c>
      <c r="D33" s="47">
        <f>SUM(B33:C33)</f>
        <v>0</v>
      </c>
      <c r="E33" s="1"/>
    </row>
    <row r="34" spans="1:5" ht="15.75" customHeight="1">
      <c r="A34" s="11"/>
      <c r="B34" s="11"/>
      <c r="C34" s="11"/>
      <c r="D34" s="11"/>
      <c r="E34" s="1"/>
    </row>
    <row r="35" spans="1:5" ht="15.75" customHeight="1" thickBot="1">
      <c r="A35" s="16" t="s">
        <v>36</v>
      </c>
      <c r="B35" s="15">
        <f>SUM(B31:B34)</f>
        <v>0</v>
      </c>
      <c r="C35" s="15">
        <f>SUM(C31:C34)</f>
        <v>0</v>
      </c>
      <c r="D35" s="15">
        <f>SUM(D31:D34)</f>
        <v>0</v>
      </c>
      <c r="E35" s="1"/>
    </row>
    <row r="36" spans="1:5" ht="15.75" customHeight="1" thickTop="1">
      <c r="A36" s="1" t="s">
        <v>57</v>
      </c>
      <c r="B36" s="1"/>
      <c r="C36" s="1"/>
      <c r="D36" s="1"/>
      <c r="E36" s="1"/>
    </row>
    <row r="37" spans="1:5" ht="15.75" customHeight="1">
      <c r="A37" s="1"/>
      <c r="B37" s="1"/>
      <c r="C37" s="1"/>
      <c r="D37" s="1"/>
      <c r="E37" s="1"/>
    </row>
    <row r="38" spans="1:5" ht="15.75" customHeight="1">
      <c r="A38" s="1"/>
      <c r="B38" s="1"/>
      <c r="C38" s="1"/>
      <c r="D38" s="1"/>
      <c r="E38" s="1"/>
    </row>
    <row r="39" spans="1:5" ht="15.75" customHeight="1">
      <c r="A39" s="1"/>
      <c r="B39" s="1"/>
      <c r="C39" s="1"/>
      <c r="D39" s="1"/>
      <c r="E39" s="1"/>
    </row>
    <row r="40" spans="1:5" ht="15.75" customHeight="1">
      <c r="A40" s="66" t="s">
        <v>101</v>
      </c>
      <c r="B40" s="66"/>
      <c r="C40" s="66"/>
      <c r="D40" s="66"/>
      <c r="E40" s="6"/>
    </row>
    <row r="41" spans="1:5" ht="15.75" customHeight="1">
      <c r="A41" s="66" t="s">
        <v>37</v>
      </c>
      <c r="B41" s="66"/>
      <c r="C41" s="66"/>
      <c r="D41" s="66"/>
      <c r="E41" s="6"/>
    </row>
    <row r="42" spans="1:4" ht="15.75" customHeight="1">
      <c r="A42" s="65" t="s">
        <v>85</v>
      </c>
      <c r="B42" s="65"/>
      <c r="C42" s="65"/>
      <c r="D42" s="65"/>
    </row>
    <row r="43" spans="1:4" ht="15.75" customHeight="1">
      <c r="A43" s="1"/>
      <c r="B43" s="1"/>
      <c r="C43" s="1"/>
      <c r="D43" s="1"/>
    </row>
    <row r="44" spans="1:4" ht="15.75" customHeight="1" thickBot="1">
      <c r="A44" s="7" t="s">
        <v>38</v>
      </c>
      <c r="B44" s="7" t="s">
        <v>35</v>
      </c>
      <c r="C44" s="7" t="s">
        <v>72</v>
      </c>
      <c r="D44" s="7" t="s">
        <v>75</v>
      </c>
    </row>
    <row r="45" spans="1:4" ht="15.75" customHeight="1">
      <c r="A45" s="48" t="s">
        <v>58</v>
      </c>
      <c r="B45" s="56">
        <v>0</v>
      </c>
      <c r="C45" s="56">
        <v>0</v>
      </c>
      <c r="D45" s="56">
        <f>SUM(B45:C45)</f>
        <v>0</v>
      </c>
    </row>
    <row r="46" spans="1:4" ht="15.75" customHeight="1">
      <c r="A46" s="48" t="s">
        <v>59</v>
      </c>
      <c r="B46" s="56">
        <v>0</v>
      </c>
      <c r="C46" s="56">
        <v>0</v>
      </c>
      <c r="D46" s="56">
        <f aca="true" t="shared" si="1" ref="D46:D54">SUM(B46:C46)</f>
        <v>0</v>
      </c>
    </row>
    <row r="47" spans="1:4" ht="15.75" customHeight="1">
      <c r="A47" s="48" t="s">
        <v>60</v>
      </c>
      <c r="B47" s="56">
        <v>0</v>
      </c>
      <c r="C47" s="56">
        <v>0</v>
      </c>
      <c r="D47" s="56">
        <f t="shared" si="1"/>
        <v>0</v>
      </c>
    </row>
    <row r="48" spans="1:4" ht="15.75" customHeight="1">
      <c r="A48" s="48" t="s">
        <v>61</v>
      </c>
      <c r="B48" s="56">
        <v>0</v>
      </c>
      <c r="C48" s="56">
        <v>0</v>
      </c>
      <c r="D48" s="56">
        <f t="shared" si="1"/>
        <v>0</v>
      </c>
    </row>
    <row r="49" spans="1:4" ht="15.75" customHeight="1">
      <c r="A49" s="48" t="s">
        <v>62</v>
      </c>
      <c r="B49" s="56">
        <v>0</v>
      </c>
      <c r="C49" s="56">
        <v>0</v>
      </c>
      <c r="D49" s="56">
        <f t="shared" si="1"/>
        <v>0</v>
      </c>
    </row>
    <row r="50" spans="1:4" ht="15.75" customHeight="1">
      <c r="A50" s="48" t="s">
        <v>63</v>
      </c>
      <c r="B50" s="56">
        <v>0</v>
      </c>
      <c r="C50" s="56">
        <v>0</v>
      </c>
      <c r="D50" s="56">
        <f t="shared" si="1"/>
        <v>0</v>
      </c>
    </row>
    <row r="51" spans="1:4" ht="15.75" customHeight="1">
      <c r="A51" s="48" t="s">
        <v>64</v>
      </c>
      <c r="B51" s="56">
        <v>0</v>
      </c>
      <c r="C51" s="56">
        <v>0</v>
      </c>
      <c r="D51" s="56">
        <f t="shared" si="1"/>
        <v>0</v>
      </c>
    </row>
    <row r="52" spans="1:4" ht="15.75" customHeight="1">
      <c r="A52" s="48" t="s">
        <v>65</v>
      </c>
      <c r="B52" s="56">
        <v>0</v>
      </c>
      <c r="C52" s="56">
        <v>0</v>
      </c>
      <c r="D52" s="56">
        <f t="shared" si="1"/>
        <v>0</v>
      </c>
    </row>
    <row r="53" spans="1:4" ht="15.75" customHeight="1">
      <c r="A53" s="48" t="s">
        <v>66</v>
      </c>
      <c r="B53" s="56">
        <v>0</v>
      </c>
      <c r="C53" s="56">
        <v>0</v>
      </c>
      <c r="D53" s="56">
        <f t="shared" si="1"/>
        <v>0</v>
      </c>
    </row>
    <row r="54" spans="1:4" ht="15.75" customHeight="1">
      <c r="A54" s="48" t="s">
        <v>67</v>
      </c>
      <c r="B54" s="56">
        <v>0</v>
      </c>
      <c r="C54" s="56">
        <v>0</v>
      </c>
      <c r="D54" s="56">
        <f t="shared" si="1"/>
        <v>0</v>
      </c>
    </row>
    <row r="55" spans="1:4" ht="15.75" customHeight="1">
      <c r="A55" s="48" t="s">
        <v>68</v>
      </c>
      <c r="B55" s="56">
        <v>0</v>
      </c>
      <c r="C55" s="56">
        <v>0</v>
      </c>
      <c r="D55" s="56">
        <f>SUM(B55:C55)</f>
        <v>0</v>
      </c>
    </row>
    <row r="56" spans="1:4" ht="15.75" customHeight="1" thickBot="1">
      <c r="A56" s="16" t="s">
        <v>36</v>
      </c>
      <c r="B56" s="15">
        <f>SUM(B45:B55)</f>
        <v>0</v>
      </c>
      <c r="C56" s="15">
        <f>SUM(C45:C55)</f>
        <v>0</v>
      </c>
      <c r="D56" s="15">
        <f>SUM(D45:D55)</f>
        <v>0</v>
      </c>
    </row>
    <row r="57" spans="1:4" ht="15.75" customHeight="1" thickTop="1">
      <c r="A57" s="1" t="s">
        <v>57</v>
      </c>
      <c r="B57" s="1"/>
      <c r="C57" s="1"/>
      <c r="D57" s="1"/>
    </row>
    <row r="58" spans="1:4" ht="15.75" customHeight="1">
      <c r="A58" s="1"/>
      <c r="B58" s="1"/>
      <c r="C58" s="1"/>
      <c r="D58" s="1"/>
    </row>
    <row r="59" spans="1:4" ht="15.75" customHeight="1">
      <c r="A59" s="1"/>
      <c r="B59" s="1"/>
      <c r="C59" s="1"/>
      <c r="D59" s="1"/>
    </row>
    <row r="60" spans="1:4" ht="15.75" customHeight="1">
      <c r="A60" s="1"/>
      <c r="B60" s="1"/>
      <c r="C60" s="1"/>
      <c r="D60" s="1"/>
    </row>
    <row r="61" spans="1:4" ht="15.75" customHeight="1">
      <c r="A61" s="66" t="s">
        <v>102</v>
      </c>
      <c r="B61" s="66"/>
      <c r="C61" s="66"/>
      <c r="D61" s="66"/>
    </row>
    <row r="62" spans="1:4" ht="15.75" customHeight="1">
      <c r="A62" s="66" t="s">
        <v>39</v>
      </c>
      <c r="B62" s="66"/>
      <c r="C62" s="66"/>
      <c r="D62" s="66"/>
    </row>
    <row r="63" spans="1:4" ht="15.75" customHeight="1">
      <c r="A63" s="65" t="s">
        <v>85</v>
      </c>
      <c r="B63" s="65"/>
      <c r="C63" s="65"/>
      <c r="D63" s="65"/>
    </row>
    <row r="64" spans="1:4" ht="15.75" customHeight="1">
      <c r="A64" s="1"/>
      <c r="B64" s="1"/>
      <c r="C64" s="1"/>
      <c r="D64" s="1"/>
    </row>
    <row r="65" spans="1:4" ht="15.75" customHeight="1" thickBot="1">
      <c r="A65" s="7" t="s">
        <v>38</v>
      </c>
      <c r="B65" s="7" t="s">
        <v>35</v>
      </c>
      <c r="C65" s="7" t="s">
        <v>72</v>
      </c>
      <c r="D65" s="7" t="s">
        <v>75</v>
      </c>
    </row>
    <row r="66" spans="1:4" ht="15.75" customHeight="1">
      <c r="A66" s="1"/>
      <c r="B66" s="11"/>
      <c r="C66" s="11"/>
      <c r="D66" s="11"/>
    </row>
    <row r="67" spans="1:4" ht="15.75" customHeight="1">
      <c r="A67" s="11" t="s">
        <v>40</v>
      </c>
      <c r="B67" s="57">
        <v>0</v>
      </c>
      <c r="C67" s="57">
        <f>+B71</f>
        <v>0</v>
      </c>
      <c r="D67" s="57">
        <f>B67</f>
        <v>0</v>
      </c>
    </row>
    <row r="68" spans="1:4" ht="15.75" customHeight="1">
      <c r="A68" s="11" t="s">
        <v>41</v>
      </c>
      <c r="B68" s="57">
        <v>0</v>
      </c>
      <c r="C68" s="57">
        <v>0</v>
      </c>
      <c r="D68" s="57">
        <f>C68+B68</f>
        <v>0</v>
      </c>
    </row>
    <row r="69" spans="1:4" ht="15.75" customHeight="1">
      <c r="A69" s="11" t="s">
        <v>42</v>
      </c>
      <c r="B69" s="57">
        <f>+B67+B68</f>
        <v>0</v>
      </c>
      <c r="C69" s="57">
        <f>+C67+C68</f>
        <v>0</v>
      </c>
      <c r="D69" s="57">
        <f>D68+D67</f>
        <v>0</v>
      </c>
    </row>
    <row r="70" spans="1:4" ht="15.75" customHeight="1">
      <c r="A70" s="11" t="s">
        <v>43</v>
      </c>
      <c r="B70" s="57">
        <v>0</v>
      </c>
      <c r="C70" s="57">
        <v>0</v>
      </c>
      <c r="D70" s="57">
        <f>C70+B70</f>
        <v>0</v>
      </c>
    </row>
    <row r="71" spans="1:4" ht="15.75" customHeight="1">
      <c r="A71" s="11" t="s">
        <v>44</v>
      </c>
      <c r="B71" s="57">
        <f>+B69-B70</f>
        <v>0</v>
      </c>
      <c r="C71" s="57">
        <f>+C69-C70</f>
        <v>0</v>
      </c>
      <c r="D71" s="57">
        <f>D69-D70</f>
        <v>0</v>
      </c>
    </row>
    <row r="72" spans="1:4" ht="15.75" customHeight="1" thickBot="1">
      <c r="A72" s="16"/>
      <c r="B72" s="15"/>
      <c r="C72" s="15"/>
      <c r="D72" s="15"/>
    </row>
    <row r="73" spans="1:4" ht="15.75" customHeight="1" thickTop="1">
      <c r="A73" s="1" t="s">
        <v>57</v>
      </c>
      <c r="B73" s="1"/>
      <c r="C73" s="1"/>
      <c r="D73" s="1"/>
    </row>
    <row r="74" spans="2:4" ht="15.75" customHeight="1">
      <c r="B74" s="13"/>
      <c r="C74" s="13"/>
      <c r="D74" s="13"/>
    </row>
    <row r="75" ht="15.75" customHeight="1">
      <c r="D75" s="17"/>
    </row>
  </sheetData>
  <sheetProtection/>
  <mergeCells count="12">
    <mergeCell ref="A27:D27"/>
    <mergeCell ref="A42:D42"/>
    <mergeCell ref="A1:F1"/>
    <mergeCell ref="A9:E9"/>
    <mergeCell ref="A8:E8"/>
    <mergeCell ref="A63:D63"/>
    <mergeCell ref="A40:D40"/>
    <mergeCell ref="A41:D41"/>
    <mergeCell ref="A61:D61"/>
    <mergeCell ref="A62:D62"/>
    <mergeCell ref="A25:D25"/>
    <mergeCell ref="A26:D2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6">
      <selection activeCell="F12" sqref="F12"/>
    </sheetView>
  </sheetViews>
  <sheetFormatPr defaultColWidth="10.7109375" defaultRowHeight="12.75"/>
  <cols>
    <col min="1" max="1" width="70.421875" style="2" bestFit="1" customWidth="1"/>
    <col min="2" max="2" width="16.140625" style="2" customWidth="1"/>
    <col min="3" max="3" width="14.8515625" style="2" customWidth="1"/>
    <col min="4" max="4" width="16.00390625" style="2" customWidth="1"/>
    <col min="5" max="5" width="15.28125" style="2" customWidth="1"/>
    <col min="6" max="16384" width="10.7109375" style="2" customWidth="1"/>
  </cols>
  <sheetData>
    <row r="1" spans="1:6" ht="15">
      <c r="A1" s="64" t="s">
        <v>33</v>
      </c>
      <c r="B1" s="64"/>
      <c r="C1" s="64"/>
      <c r="D1" s="64"/>
      <c r="E1" s="64"/>
      <c r="F1" s="64"/>
    </row>
    <row r="2" spans="1:6" ht="15.75" customHeight="1">
      <c r="A2" s="20" t="s">
        <v>2</v>
      </c>
      <c r="B2" s="21" t="s">
        <v>3</v>
      </c>
      <c r="C2" s="22"/>
      <c r="D2" s="22"/>
      <c r="E2" s="22"/>
      <c r="F2" s="22"/>
    </row>
    <row r="3" spans="1:6" ht="15.75" customHeight="1">
      <c r="A3" s="20" t="s">
        <v>86</v>
      </c>
      <c r="B3" s="21" t="s">
        <v>4</v>
      </c>
      <c r="C3" s="22"/>
      <c r="D3" s="22"/>
      <c r="E3" s="22"/>
      <c r="F3" s="22"/>
    </row>
    <row r="4" spans="1:6" ht="15.75" customHeight="1">
      <c r="A4" s="20" t="s">
        <v>5</v>
      </c>
      <c r="B4" s="21" t="s">
        <v>6</v>
      </c>
      <c r="C4" s="22"/>
      <c r="D4" s="22"/>
      <c r="E4" s="22"/>
      <c r="F4" s="22"/>
    </row>
    <row r="5" spans="1:5" ht="15.75" customHeight="1">
      <c r="A5" s="3" t="s">
        <v>79</v>
      </c>
      <c r="B5" s="21" t="s">
        <v>109</v>
      </c>
      <c r="C5" s="1"/>
      <c r="D5" s="1"/>
      <c r="E5" s="1"/>
    </row>
    <row r="6" spans="1:5" ht="15.75" customHeight="1">
      <c r="A6" s="3"/>
      <c r="B6" s="1"/>
      <c r="C6" s="1"/>
      <c r="D6" s="1"/>
      <c r="E6" s="1"/>
    </row>
    <row r="7" spans="1:5" ht="15.75" customHeight="1">
      <c r="A7" s="3"/>
      <c r="B7" s="1"/>
      <c r="C7" s="1"/>
      <c r="D7" s="1"/>
      <c r="E7" s="1"/>
    </row>
    <row r="8" spans="1:6" ht="15.75" customHeight="1">
      <c r="A8" s="65" t="s">
        <v>0</v>
      </c>
      <c r="B8" s="65"/>
      <c r="C8" s="65"/>
      <c r="D8" s="65"/>
      <c r="E8" s="65"/>
      <c r="F8" s="65"/>
    </row>
    <row r="9" spans="1:6" ht="15.75" customHeight="1">
      <c r="A9" s="65" t="s">
        <v>1</v>
      </c>
      <c r="B9" s="65"/>
      <c r="C9" s="65"/>
      <c r="D9" s="65"/>
      <c r="E9" s="65"/>
      <c r="F9" s="65"/>
    </row>
    <row r="10" spans="1:5" ht="15.75" customHeight="1">
      <c r="A10" s="1"/>
      <c r="B10" s="1"/>
      <c r="C10" s="1"/>
      <c r="D10" s="1"/>
      <c r="E10" s="1"/>
    </row>
    <row r="11" spans="1:6" ht="15.75" customHeight="1" thickBot="1">
      <c r="A11" s="33" t="s">
        <v>7</v>
      </c>
      <c r="B11" s="33" t="s">
        <v>8</v>
      </c>
      <c r="C11" s="33" t="s">
        <v>35</v>
      </c>
      <c r="D11" s="33" t="s">
        <v>72</v>
      </c>
      <c r="E11" s="33" t="s">
        <v>73</v>
      </c>
      <c r="F11" s="33" t="s">
        <v>76</v>
      </c>
    </row>
    <row r="12" spans="1:6" ht="15.75" customHeight="1">
      <c r="A12" s="58" t="s">
        <v>14</v>
      </c>
      <c r="B12" s="45" t="s">
        <v>15</v>
      </c>
      <c r="C12" s="46">
        <f>1T!G12</f>
        <v>22</v>
      </c>
      <c r="D12" s="46">
        <f>2T!F12</f>
        <v>8375</v>
      </c>
      <c r="E12" s="46">
        <f>3T!F12</f>
        <v>1518</v>
      </c>
      <c r="F12" s="46">
        <f>SUM(C12:E12)</f>
        <v>9915</v>
      </c>
    </row>
    <row r="13" spans="1:6" ht="15.75" customHeight="1">
      <c r="A13" s="42"/>
      <c r="B13" s="45" t="s">
        <v>16</v>
      </c>
      <c r="C13" s="46">
        <f>1T!G13</f>
        <v>1</v>
      </c>
      <c r="D13" s="46">
        <f>2T!F13</f>
        <v>5</v>
      </c>
      <c r="E13" s="46">
        <f>3T!F13</f>
        <v>2</v>
      </c>
      <c r="F13" s="46">
        <f aca="true" t="shared" si="0" ref="F13:F19">SUM(C13:E13)</f>
        <v>8</v>
      </c>
    </row>
    <row r="14" spans="1:6" ht="15.75" customHeight="1">
      <c r="A14" s="42" t="s">
        <v>17</v>
      </c>
      <c r="B14" s="45" t="s">
        <v>15</v>
      </c>
      <c r="C14" s="46">
        <f>1T!G14</f>
        <v>0</v>
      </c>
      <c r="D14" s="46">
        <f>2T!F14</f>
        <v>1246</v>
      </c>
      <c r="E14" s="46">
        <f>3T!F14</f>
        <v>2856</v>
      </c>
      <c r="F14" s="46">
        <f t="shared" si="0"/>
        <v>4102</v>
      </c>
    </row>
    <row r="15" spans="1:6" ht="15.75" customHeight="1">
      <c r="A15" s="42"/>
      <c r="B15" s="45" t="s">
        <v>16</v>
      </c>
      <c r="C15" s="46">
        <f>1T!G15</f>
        <v>0</v>
      </c>
      <c r="D15" s="46">
        <f>2T!F15</f>
        <v>2</v>
      </c>
      <c r="E15" s="46">
        <f>3T!F15</f>
        <v>1</v>
      </c>
      <c r="F15" s="46">
        <f t="shared" si="0"/>
        <v>3</v>
      </c>
    </row>
    <row r="16" spans="1:6" ht="15.75" customHeight="1">
      <c r="A16" s="42" t="s">
        <v>96</v>
      </c>
      <c r="B16" s="45" t="s">
        <v>15</v>
      </c>
      <c r="C16" s="46">
        <f>1T!G16</f>
        <v>0</v>
      </c>
      <c r="D16" s="46">
        <f>2T!F16</f>
        <v>34425</v>
      </c>
      <c r="E16" s="46">
        <f>3T!F16</f>
        <v>9070</v>
      </c>
      <c r="F16" s="46">
        <f t="shared" si="0"/>
        <v>43495</v>
      </c>
    </row>
    <row r="17" spans="1:6" ht="15.75" customHeight="1">
      <c r="A17" s="42"/>
      <c r="B17" s="45" t="s">
        <v>16</v>
      </c>
      <c r="C17" s="46">
        <f>1T!G17</f>
        <v>0</v>
      </c>
      <c r="D17" s="46">
        <f>2T!F17</f>
        <v>20</v>
      </c>
      <c r="E17" s="46">
        <f>3T!F17</f>
        <v>11</v>
      </c>
      <c r="F17" s="46">
        <f t="shared" si="0"/>
        <v>31</v>
      </c>
    </row>
    <row r="18" spans="1:6" ht="15.75" customHeight="1">
      <c r="A18" s="42" t="s">
        <v>56</v>
      </c>
      <c r="B18" s="45" t="s">
        <v>15</v>
      </c>
      <c r="C18" s="46">
        <f>1T!G18</f>
        <v>0</v>
      </c>
      <c r="D18" s="46">
        <f>2T!F18</f>
        <v>7121</v>
      </c>
      <c r="E18" s="46">
        <f>3T!F18</f>
        <v>527</v>
      </c>
      <c r="F18" s="46">
        <f t="shared" si="0"/>
        <v>7648</v>
      </c>
    </row>
    <row r="19" spans="1:6" ht="15.75" customHeight="1">
      <c r="A19" s="42"/>
      <c r="B19" s="45" t="s">
        <v>16</v>
      </c>
      <c r="C19" s="46">
        <f>1T!G19</f>
        <v>0</v>
      </c>
      <c r="D19" s="46">
        <f>2T!F19</f>
        <v>7</v>
      </c>
      <c r="E19" s="46">
        <f>3T!F19</f>
        <v>2</v>
      </c>
      <c r="F19" s="46">
        <f t="shared" si="0"/>
        <v>9</v>
      </c>
    </row>
    <row r="20" spans="1:6" ht="15.75" customHeight="1" thickBot="1">
      <c r="A20" s="34"/>
      <c r="B20" s="34"/>
      <c r="C20" s="36"/>
      <c r="D20" s="34"/>
      <c r="E20" s="34"/>
      <c r="F20" s="34"/>
    </row>
    <row r="21" spans="1:6" ht="15.75" customHeight="1" thickTop="1">
      <c r="A21" s="1" t="s">
        <v>57</v>
      </c>
      <c r="B21" s="29"/>
      <c r="C21" s="11"/>
      <c r="D21" s="29"/>
      <c r="E21" s="29"/>
      <c r="F21" s="29"/>
    </row>
    <row r="22" spans="1:6" ht="15.75" customHeight="1">
      <c r="A22" s="29"/>
      <c r="B22" s="29"/>
      <c r="C22" s="11"/>
      <c r="D22" s="29"/>
      <c r="E22" s="29"/>
      <c r="F22" s="29"/>
    </row>
    <row r="23" spans="1:6" ht="15.75" customHeight="1">
      <c r="A23" s="29"/>
      <c r="B23" s="29"/>
      <c r="C23" s="11"/>
      <c r="D23" s="29"/>
      <c r="E23" s="29"/>
      <c r="F23" s="29"/>
    </row>
    <row r="24" spans="1:5" ht="15.75" customHeight="1">
      <c r="A24" s="1"/>
      <c r="B24" s="1"/>
      <c r="C24" s="1"/>
      <c r="D24" s="1"/>
      <c r="E24" s="1"/>
    </row>
    <row r="25" spans="1:5" ht="15.75" customHeight="1">
      <c r="A25" s="66" t="s">
        <v>100</v>
      </c>
      <c r="B25" s="66"/>
      <c r="C25" s="66"/>
      <c r="D25" s="66"/>
      <c r="E25" s="66"/>
    </row>
    <row r="26" spans="1:5" ht="15.75" customHeight="1">
      <c r="A26" s="66" t="s">
        <v>34</v>
      </c>
      <c r="B26" s="66"/>
      <c r="C26" s="66"/>
      <c r="D26" s="66"/>
      <c r="E26" s="66"/>
    </row>
    <row r="27" spans="1:5" ht="15.75" customHeight="1">
      <c r="A27" s="65" t="s">
        <v>85</v>
      </c>
      <c r="B27" s="65"/>
      <c r="C27" s="65"/>
      <c r="D27" s="65"/>
      <c r="E27" s="65"/>
    </row>
    <row r="28" spans="1:5" ht="15.75" customHeight="1">
      <c r="A28" s="1"/>
      <c r="B28" s="1"/>
      <c r="C28" s="1"/>
      <c r="D28" s="1"/>
      <c r="E28" s="1"/>
    </row>
    <row r="29" spans="1:6" ht="15.75" customHeight="1" thickBot="1">
      <c r="A29" s="7" t="s">
        <v>7</v>
      </c>
      <c r="B29" s="7" t="s">
        <v>35</v>
      </c>
      <c r="C29" s="7" t="s">
        <v>72</v>
      </c>
      <c r="D29" s="7" t="s">
        <v>73</v>
      </c>
      <c r="E29" s="7" t="s">
        <v>76</v>
      </c>
      <c r="F29" s="1"/>
    </row>
    <row r="30" spans="1:6" ht="15.75" customHeight="1">
      <c r="A30" s="28"/>
      <c r="B30" s="55"/>
      <c r="C30" s="55"/>
      <c r="D30" s="55"/>
      <c r="E30" s="28"/>
      <c r="F30" s="1"/>
    </row>
    <row r="31" spans="1:6" ht="15.75" customHeight="1">
      <c r="A31" s="23" t="s">
        <v>14</v>
      </c>
      <c r="B31" s="47">
        <f>1T!B31</f>
        <v>0</v>
      </c>
      <c r="C31" s="47">
        <f>2T!B31</f>
        <v>0</v>
      </c>
      <c r="D31" s="47">
        <f>3T!E31</f>
        <v>33839031.97</v>
      </c>
      <c r="E31" s="23">
        <f>SUM(B31,D31)</f>
        <v>33839031.97</v>
      </c>
      <c r="F31" s="1"/>
    </row>
    <row r="32" spans="1:6" ht="15.75" customHeight="1">
      <c r="A32" s="23" t="s">
        <v>17</v>
      </c>
      <c r="B32" s="47">
        <f>1T!B32</f>
        <v>0</v>
      </c>
      <c r="C32" s="47">
        <f>2T!B32</f>
        <v>0</v>
      </c>
      <c r="D32" s="47">
        <f>3T!E32</f>
        <v>39911892.97</v>
      </c>
      <c r="E32" s="23">
        <f>SUM(B32,D32)</f>
        <v>39911892.97</v>
      </c>
      <c r="F32" s="1"/>
    </row>
    <row r="33" spans="1:6" ht="15.75" customHeight="1">
      <c r="A33" s="23" t="s">
        <v>56</v>
      </c>
      <c r="B33" s="47">
        <f>1T!B33</f>
        <v>0</v>
      </c>
      <c r="C33" s="47">
        <f>2T!B33</f>
        <v>0</v>
      </c>
      <c r="D33" s="47">
        <f>3T!E33</f>
        <v>73093172.9</v>
      </c>
      <c r="E33" s="23">
        <f>SUM(B33,D33)</f>
        <v>73093172.9</v>
      </c>
      <c r="F33" s="1"/>
    </row>
    <row r="34" spans="1:6" ht="15.75" customHeight="1">
      <c r="A34" s="11"/>
      <c r="B34" s="11"/>
      <c r="C34" s="11"/>
      <c r="D34" s="11"/>
      <c r="E34" s="11"/>
      <c r="F34" s="1"/>
    </row>
    <row r="35" spans="1:6" ht="15.75" customHeight="1" thickBot="1">
      <c r="A35" s="16" t="s">
        <v>36</v>
      </c>
      <c r="B35" s="15">
        <f>SUM(B31:B34)</f>
        <v>0</v>
      </c>
      <c r="C35" s="15">
        <f>SUM(C31:C34)</f>
        <v>0</v>
      </c>
      <c r="D35" s="15">
        <f>SUM(D31:D34)</f>
        <v>146844097.84</v>
      </c>
      <c r="E35" s="16">
        <f>SUM(E31:E34)</f>
        <v>146844097.84</v>
      </c>
      <c r="F35" s="1"/>
    </row>
    <row r="36" spans="1:5" ht="15.75" customHeight="1" thickTop="1">
      <c r="A36" s="1" t="s">
        <v>57</v>
      </c>
      <c r="B36" s="1"/>
      <c r="C36" s="1"/>
      <c r="D36" s="1"/>
      <c r="E36" s="1"/>
    </row>
    <row r="37" spans="1:5" ht="15.75" customHeight="1">
      <c r="A37" s="1"/>
      <c r="B37" s="1"/>
      <c r="C37" s="1"/>
      <c r="D37" s="1"/>
      <c r="E37" s="1"/>
    </row>
    <row r="38" spans="1:5" ht="15.75" customHeight="1">
      <c r="A38" s="1"/>
      <c r="B38" s="1"/>
      <c r="C38" s="1"/>
      <c r="D38" s="1"/>
      <c r="E38" s="1"/>
    </row>
    <row r="39" spans="1:5" ht="15.75" customHeight="1">
      <c r="A39" s="1"/>
      <c r="B39" s="1"/>
      <c r="C39" s="1"/>
      <c r="D39" s="1"/>
      <c r="E39" s="1"/>
    </row>
    <row r="40" spans="1:5" ht="15.75" customHeight="1">
      <c r="A40" s="66" t="s">
        <v>101</v>
      </c>
      <c r="B40" s="66"/>
      <c r="C40" s="66"/>
      <c r="D40" s="66"/>
      <c r="E40" s="66"/>
    </row>
    <row r="41" spans="1:5" ht="15.75" customHeight="1">
      <c r="A41" s="66" t="s">
        <v>37</v>
      </c>
      <c r="B41" s="66"/>
      <c r="C41" s="66"/>
      <c r="D41" s="66"/>
      <c r="E41" s="66"/>
    </row>
    <row r="42" spans="1:5" ht="15.75" customHeight="1">
      <c r="A42" s="65" t="s">
        <v>85</v>
      </c>
      <c r="B42" s="65"/>
      <c r="C42" s="65"/>
      <c r="D42" s="65"/>
      <c r="E42" s="65"/>
    </row>
    <row r="43" spans="1:4" ht="15.75" customHeight="1">
      <c r="A43" s="1"/>
      <c r="B43" s="1"/>
      <c r="C43" s="1"/>
      <c r="D43" s="1"/>
    </row>
    <row r="44" spans="1:5" ht="15.75" customHeight="1" thickBot="1">
      <c r="A44" s="7" t="s">
        <v>38</v>
      </c>
      <c r="B44" s="7" t="s">
        <v>35</v>
      </c>
      <c r="C44" s="7" t="s">
        <v>72</v>
      </c>
      <c r="D44" s="7" t="s">
        <v>73</v>
      </c>
      <c r="E44" s="7" t="s">
        <v>76</v>
      </c>
    </row>
    <row r="45" spans="1:5" ht="15.75" customHeight="1">
      <c r="A45" s="48" t="s">
        <v>106</v>
      </c>
      <c r="B45" s="56">
        <v>0</v>
      </c>
      <c r="C45" s="56">
        <v>0</v>
      </c>
      <c r="D45" s="56">
        <f>3T!E45</f>
        <v>37191927.51</v>
      </c>
      <c r="E45" s="48">
        <f>SUM(B45:D45)</f>
        <v>37191927.51</v>
      </c>
    </row>
    <row r="46" spans="1:5" ht="15.75" customHeight="1">
      <c r="A46" s="48" t="s">
        <v>59</v>
      </c>
      <c r="B46" s="56">
        <v>0</v>
      </c>
      <c r="C46" s="56">
        <v>0</v>
      </c>
      <c r="D46" s="56">
        <f>3T!E46</f>
        <v>10969631.49</v>
      </c>
      <c r="E46" s="48">
        <f aca="true" t="shared" si="1" ref="E46:E55">SUM(B46:D46)</f>
        <v>10969631.49</v>
      </c>
    </row>
    <row r="47" spans="1:5" ht="15.75" customHeight="1">
      <c r="A47" s="48" t="s">
        <v>60</v>
      </c>
      <c r="B47" s="56">
        <v>0</v>
      </c>
      <c r="C47" s="56">
        <v>0</v>
      </c>
      <c r="D47" s="56">
        <f>3T!E47</f>
        <v>214200</v>
      </c>
      <c r="E47" s="48">
        <f t="shared" si="1"/>
        <v>214200</v>
      </c>
    </row>
    <row r="48" spans="1:5" ht="15.75" customHeight="1">
      <c r="A48" s="48" t="s">
        <v>61</v>
      </c>
      <c r="B48" s="56">
        <v>0</v>
      </c>
      <c r="C48" s="56">
        <v>0</v>
      </c>
      <c r="D48" s="56">
        <v>0</v>
      </c>
      <c r="E48" s="48">
        <f t="shared" si="1"/>
        <v>0</v>
      </c>
    </row>
    <row r="49" spans="1:5" ht="15.75" customHeight="1">
      <c r="A49" s="48" t="s">
        <v>62</v>
      </c>
      <c r="B49" s="56">
        <v>0</v>
      </c>
      <c r="C49" s="56">
        <v>0</v>
      </c>
      <c r="D49" s="56">
        <f>3T!E49</f>
        <v>17927419.39</v>
      </c>
      <c r="E49" s="48">
        <f t="shared" si="1"/>
        <v>17927419.39</v>
      </c>
    </row>
    <row r="50" spans="1:5" ht="15.75" customHeight="1">
      <c r="A50" s="48" t="s">
        <v>63</v>
      </c>
      <c r="B50" s="56">
        <v>0</v>
      </c>
      <c r="C50" s="56">
        <v>0</v>
      </c>
      <c r="D50" s="56">
        <f>3T!E50</f>
        <v>571215</v>
      </c>
      <c r="E50" s="48">
        <f>SUM(B50:D50)</f>
        <v>571215</v>
      </c>
    </row>
    <row r="51" spans="1:5" ht="15.75" customHeight="1">
      <c r="A51" s="48" t="s">
        <v>64</v>
      </c>
      <c r="B51" s="56">
        <v>0</v>
      </c>
      <c r="C51" s="56">
        <v>0</v>
      </c>
      <c r="D51" s="56">
        <v>0</v>
      </c>
      <c r="E51" s="48">
        <f t="shared" si="1"/>
        <v>0</v>
      </c>
    </row>
    <row r="52" spans="1:5" ht="15.75" customHeight="1">
      <c r="A52" s="48" t="s">
        <v>65</v>
      </c>
      <c r="B52" s="56">
        <v>0</v>
      </c>
      <c r="C52" s="56">
        <v>0</v>
      </c>
      <c r="D52" s="56">
        <f>3T!E52</f>
        <v>73093172.9</v>
      </c>
      <c r="E52" s="48">
        <f t="shared" si="1"/>
        <v>73093172.9</v>
      </c>
    </row>
    <row r="53" spans="1:5" ht="15.75" customHeight="1">
      <c r="A53" s="48" t="s">
        <v>66</v>
      </c>
      <c r="B53" s="56">
        <v>0</v>
      </c>
      <c r="C53" s="56">
        <v>0</v>
      </c>
      <c r="D53" s="56">
        <f>3T!E53</f>
        <v>6876531.55</v>
      </c>
      <c r="E53" s="48">
        <f t="shared" si="1"/>
        <v>6876531.55</v>
      </c>
    </row>
    <row r="54" spans="1:5" ht="15.75" customHeight="1">
      <c r="A54" s="48" t="s">
        <v>67</v>
      </c>
      <c r="B54" s="56">
        <v>0</v>
      </c>
      <c r="C54" s="56">
        <v>0</v>
      </c>
      <c r="D54" s="56">
        <v>0</v>
      </c>
      <c r="E54" s="48">
        <f t="shared" si="1"/>
        <v>0</v>
      </c>
    </row>
    <row r="55" spans="1:5" ht="15.75" customHeight="1">
      <c r="A55" s="48" t="s">
        <v>68</v>
      </c>
      <c r="B55" s="56">
        <v>0</v>
      </c>
      <c r="C55" s="56">
        <v>0</v>
      </c>
      <c r="D55" s="56">
        <v>0</v>
      </c>
      <c r="E55" s="48">
        <f t="shared" si="1"/>
        <v>0</v>
      </c>
    </row>
    <row r="56" spans="1:5" ht="15.75" customHeight="1" thickBot="1">
      <c r="A56" s="16" t="s">
        <v>36</v>
      </c>
      <c r="B56" s="15">
        <f>SUM(B45:B55)</f>
        <v>0</v>
      </c>
      <c r="C56" s="15">
        <f>SUM(C45:C55)</f>
        <v>0</v>
      </c>
      <c r="D56" s="15">
        <f>SUM(D45:D55)</f>
        <v>146844097.84000003</v>
      </c>
      <c r="E56" s="16">
        <f>SUM(E45:E55)</f>
        <v>146844097.84000003</v>
      </c>
    </row>
    <row r="57" spans="1:4" ht="15.75" customHeight="1" thickTop="1">
      <c r="A57" s="1" t="s">
        <v>57</v>
      </c>
      <c r="B57" s="1"/>
      <c r="C57" s="1"/>
      <c r="D57" s="1"/>
    </row>
    <row r="58" spans="1:4" ht="15.75" customHeight="1">
      <c r="A58" s="1"/>
      <c r="B58" s="1"/>
      <c r="C58" s="1"/>
      <c r="D58" s="1"/>
    </row>
    <row r="59" spans="1:4" ht="15.75" customHeight="1">
      <c r="A59" s="1"/>
      <c r="B59" s="1"/>
      <c r="C59" s="1"/>
      <c r="D59" s="1"/>
    </row>
    <row r="60" spans="1:4" ht="15.75" customHeight="1">
      <c r="A60" s="1"/>
      <c r="B60" s="1"/>
      <c r="C60" s="1"/>
      <c r="D60" s="1"/>
    </row>
    <row r="61" spans="1:5" ht="15.75" customHeight="1">
      <c r="A61" s="66" t="s">
        <v>102</v>
      </c>
      <c r="B61" s="66"/>
      <c r="C61" s="66"/>
      <c r="D61" s="66"/>
      <c r="E61" s="66"/>
    </row>
    <row r="62" spans="1:5" ht="15.75" customHeight="1">
      <c r="A62" s="66" t="s">
        <v>39</v>
      </c>
      <c r="B62" s="66"/>
      <c r="C62" s="66"/>
      <c r="D62" s="66"/>
      <c r="E62" s="66"/>
    </row>
    <row r="63" spans="1:5" ht="15.75" customHeight="1">
      <c r="A63" s="65" t="s">
        <v>85</v>
      </c>
      <c r="B63" s="65"/>
      <c r="C63" s="65"/>
      <c r="D63" s="65"/>
      <c r="E63" s="65"/>
    </row>
    <row r="64" spans="1:4" ht="15.75" customHeight="1">
      <c r="A64" s="1"/>
      <c r="B64" s="1"/>
      <c r="C64" s="1"/>
      <c r="D64" s="1"/>
    </row>
    <row r="65" spans="1:5" ht="15.75" customHeight="1" thickBot="1">
      <c r="A65" s="7" t="s">
        <v>38</v>
      </c>
      <c r="B65" s="7" t="s">
        <v>35</v>
      </c>
      <c r="C65" s="7" t="s">
        <v>72</v>
      </c>
      <c r="D65" s="7" t="s">
        <v>73</v>
      </c>
      <c r="E65" s="7" t="s">
        <v>76</v>
      </c>
    </row>
    <row r="66" spans="1:5" ht="15.75" customHeight="1">
      <c r="A66" s="1"/>
      <c r="B66" s="11"/>
      <c r="C66" s="11"/>
      <c r="D66" s="11"/>
      <c r="E66" s="1"/>
    </row>
    <row r="67" spans="1:5" ht="15.75" customHeight="1">
      <c r="A67" s="11" t="s">
        <v>40</v>
      </c>
      <c r="B67" s="57">
        <v>0</v>
      </c>
      <c r="C67" s="57">
        <f>+B71</f>
        <v>0</v>
      </c>
      <c r="D67" s="57">
        <f>3T!E67</f>
        <v>0</v>
      </c>
      <c r="E67" s="11">
        <f>B67</f>
        <v>0</v>
      </c>
    </row>
    <row r="68" spans="1:5" ht="15.75" customHeight="1">
      <c r="A68" s="11" t="s">
        <v>41</v>
      </c>
      <c r="B68" s="57">
        <v>0</v>
      </c>
      <c r="C68" s="57">
        <v>0</v>
      </c>
      <c r="D68" s="57">
        <f>3T!E68</f>
        <v>277262895.75</v>
      </c>
      <c r="E68" s="11">
        <f>C68+B68+D68</f>
        <v>277262895.75</v>
      </c>
    </row>
    <row r="69" spans="1:5" ht="15.75" customHeight="1">
      <c r="A69" s="11" t="s">
        <v>42</v>
      </c>
      <c r="B69" s="57">
        <f>+B67+B68</f>
        <v>0</v>
      </c>
      <c r="C69" s="57">
        <f>+C67+C68</f>
        <v>0</v>
      </c>
      <c r="D69" s="57">
        <f>3T!E69</f>
        <v>277262895.75</v>
      </c>
      <c r="E69" s="11">
        <f>E68+E67</f>
        <v>277262895.75</v>
      </c>
    </row>
    <row r="70" spans="1:5" ht="15.75" customHeight="1">
      <c r="A70" s="11" t="s">
        <v>43</v>
      </c>
      <c r="B70" s="57">
        <v>0</v>
      </c>
      <c r="C70" s="57">
        <v>0</v>
      </c>
      <c r="D70" s="57">
        <f>3T!E70</f>
        <v>146844097.83</v>
      </c>
      <c r="E70" s="11">
        <f>C70+B70</f>
        <v>0</v>
      </c>
    </row>
    <row r="71" spans="1:5" ht="15.75" customHeight="1">
      <c r="A71" s="11" t="s">
        <v>44</v>
      </c>
      <c r="B71" s="57">
        <f>+B69-B70</f>
        <v>0</v>
      </c>
      <c r="C71" s="57">
        <f>+C69-C70</f>
        <v>0</v>
      </c>
      <c r="D71" s="57">
        <f>3T!E71</f>
        <v>130418797.91999999</v>
      </c>
      <c r="E71" s="11">
        <f>E69-E70</f>
        <v>277262895.75</v>
      </c>
    </row>
    <row r="72" spans="1:5" ht="15.75" customHeight="1" thickBot="1">
      <c r="A72" s="16"/>
      <c r="B72" s="15"/>
      <c r="C72" s="15"/>
      <c r="D72" s="15"/>
      <c r="E72" s="16"/>
    </row>
    <row r="73" spans="1:4" ht="15.75" customHeight="1" thickTop="1">
      <c r="A73" s="1" t="s">
        <v>57</v>
      </c>
      <c r="B73" s="1"/>
      <c r="C73" s="1"/>
      <c r="D73" s="1"/>
    </row>
    <row r="74" spans="2:4" ht="15.75" customHeight="1">
      <c r="B74" s="13"/>
      <c r="C74" s="13"/>
      <c r="D74" s="13"/>
    </row>
    <row r="75" ht="15.75" customHeight="1">
      <c r="D75" s="17"/>
    </row>
  </sheetData>
  <sheetProtection/>
  <mergeCells count="12">
    <mergeCell ref="A63:E63"/>
    <mergeCell ref="A25:E25"/>
    <mergeCell ref="A26:E26"/>
    <mergeCell ref="A27:E27"/>
    <mergeCell ref="A40:E40"/>
    <mergeCell ref="A41:E41"/>
    <mergeCell ref="A1:F1"/>
    <mergeCell ref="A8:F8"/>
    <mergeCell ref="A9:F9"/>
    <mergeCell ref="A42:E42"/>
    <mergeCell ref="A61:E61"/>
    <mergeCell ref="A62:E6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G17" sqref="G17"/>
    </sheetView>
  </sheetViews>
  <sheetFormatPr defaultColWidth="10.7109375" defaultRowHeight="12.75"/>
  <cols>
    <col min="1" max="1" width="70.421875" style="2" bestFit="1" customWidth="1"/>
    <col min="2" max="2" width="16.140625" style="2" customWidth="1"/>
    <col min="3" max="3" width="14.8515625" style="2" customWidth="1"/>
    <col min="4" max="4" width="16.00390625" style="2" customWidth="1"/>
    <col min="5" max="5" width="15.28125" style="2" customWidth="1"/>
    <col min="6" max="6" width="15.28125" style="2" bestFit="1" customWidth="1"/>
    <col min="7" max="7" width="13.57421875" style="2" customWidth="1"/>
    <col min="8" max="16384" width="10.7109375" style="2" customWidth="1"/>
  </cols>
  <sheetData>
    <row r="1" spans="1:6" ht="15">
      <c r="A1" s="64" t="s">
        <v>33</v>
      </c>
      <c r="B1" s="64"/>
      <c r="C1" s="64"/>
      <c r="D1" s="64"/>
      <c r="E1" s="64"/>
      <c r="F1" s="64"/>
    </row>
    <row r="2" spans="1:6" ht="15">
      <c r="A2" s="20" t="s">
        <v>2</v>
      </c>
      <c r="B2" s="21" t="s">
        <v>3</v>
      </c>
      <c r="C2" s="22"/>
      <c r="D2" s="22"/>
      <c r="E2" s="22"/>
      <c r="F2" s="22"/>
    </row>
    <row r="3" spans="1:6" ht="15">
      <c r="A3" s="20" t="s">
        <v>86</v>
      </c>
      <c r="B3" s="21" t="s">
        <v>4</v>
      </c>
      <c r="C3" s="22"/>
      <c r="D3" s="22"/>
      <c r="E3" s="22"/>
      <c r="F3" s="22"/>
    </row>
    <row r="4" spans="1:6" ht="15">
      <c r="A4" s="20" t="s">
        <v>5</v>
      </c>
      <c r="B4" s="21" t="s">
        <v>6</v>
      </c>
      <c r="C4" s="22"/>
      <c r="D4" s="22"/>
      <c r="E4" s="22"/>
      <c r="F4" s="22"/>
    </row>
    <row r="5" spans="1:5" ht="15">
      <c r="A5" s="3" t="s">
        <v>79</v>
      </c>
      <c r="B5" s="21">
        <v>2011</v>
      </c>
      <c r="C5" s="1"/>
      <c r="D5" s="1"/>
      <c r="E5" s="1"/>
    </row>
    <row r="6" spans="1:5" ht="15">
      <c r="A6" s="3"/>
      <c r="B6" s="21"/>
      <c r="C6" s="1"/>
      <c r="D6" s="1"/>
      <c r="E6" s="1"/>
    </row>
    <row r="7" spans="1:6" ht="15">
      <c r="A7" s="1"/>
      <c r="B7" s="1"/>
      <c r="C7" s="1"/>
      <c r="D7" s="1"/>
      <c r="E7" s="1"/>
      <c r="F7" s="1"/>
    </row>
    <row r="8" spans="1:7" ht="15">
      <c r="A8" s="65" t="s">
        <v>0</v>
      </c>
      <c r="B8" s="65"/>
      <c r="C8" s="65"/>
      <c r="D8" s="65"/>
      <c r="E8" s="65"/>
      <c r="F8" s="65"/>
      <c r="G8" s="65"/>
    </row>
    <row r="9" spans="1:7" ht="15">
      <c r="A9" s="65" t="s">
        <v>1</v>
      </c>
      <c r="B9" s="65"/>
      <c r="C9" s="65"/>
      <c r="D9" s="65"/>
      <c r="E9" s="65"/>
      <c r="F9" s="65"/>
      <c r="G9" s="65"/>
    </row>
    <row r="10" spans="1:6" ht="15">
      <c r="A10" s="1"/>
      <c r="B10" s="1"/>
      <c r="C10" s="1"/>
      <c r="D10" s="1"/>
      <c r="E10" s="1"/>
      <c r="F10" s="1"/>
    </row>
    <row r="11" spans="1:7" ht="15.75" thickBot="1">
      <c r="A11" s="33" t="s">
        <v>7</v>
      </c>
      <c r="B11" s="33" t="s">
        <v>8</v>
      </c>
      <c r="C11" s="33" t="s">
        <v>71</v>
      </c>
      <c r="D11" s="33" t="s">
        <v>72</v>
      </c>
      <c r="E11" s="33" t="s">
        <v>73</v>
      </c>
      <c r="F11" s="33" t="s">
        <v>69</v>
      </c>
      <c r="G11" s="33" t="s">
        <v>70</v>
      </c>
    </row>
    <row r="12" spans="1:7" ht="15">
      <c r="A12" s="70" t="s">
        <v>14</v>
      </c>
      <c r="B12" s="71" t="s">
        <v>15</v>
      </c>
      <c r="C12" s="72">
        <f>1T!G12</f>
        <v>22</v>
      </c>
      <c r="D12" s="72">
        <f>2T!F12</f>
        <v>8375</v>
      </c>
      <c r="E12" s="72">
        <f>3T!F12</f>
        <v>1518</v>
      </c>
      <c r="F12" s="72">
        <f>4T!F12</f>
        <v>4441</v>
      </c>
      <c r="G12" s="72">
        <f>SUM(C12:F12)</f>
        <v>14356</v>
      </c>
    </row>
    <row r="13" spans="1:7" ht="15">
      <c r="A13" s="73"/>
      <c r="B13" s="71" t="s">
        <v>16</v>
      </c>
      <c r="C13" s="72">
        <f>1T!G13</f>
        <v>1</v>
      </c>
      <c r="D13" s="72">
        <f>2T!F13</f>
        <v>5</v>
      </c>
      <c r="E13" s="72">
        <f>3T!F13</f>
        <v>2</v>
      </c>
      <c r="F13" s="72">
        <f>4T!F13</f>
        <v>7</v>
      </c>
      <c r="G13" s="72">
        <f aca="true" t="shared" si="0" ref="G13:G19">SUM(C13:F13)</f>
        <v>15</v>
      </c>
    </row>
    <row r="14" spans="1:7" ht="15">
      <c r="A14" s="73" t="s">
        <v>17</v>
      </c>
      <c r="B14" s="71" t="s">
        <v>15</v>
      </c>
      <c r="C14" s="72">
        <f>1T!G14</f>
        <v>0</v>
      </c>
      <c r="D14" s="72">
        <f>2T!F14</f>
        <v>1246</v>
      </c>
      <c r="E14" s="72">
        <f>3T!F14</f>
        <v>2856</v>
      </c>
      <c r="F14" s="72">
        <f>4T!F14</f>
        <v>0</v>
      </c>
      <c r="G14" s="72">
        <f t="shared" si="0"/>
        <v>4102</v>
      </c>
    </row>
    <row r="15" spans="1:7" ht="15">
      <c r="A15" s="73"/>
      <c r="B15" s="71" t="s">
        <v>16</v>
      </c>
      <c r="C15" s="72">
        <f>1T!G15</f>
        <v>0</v>
      </c>
      <c r="D15" s="72">
        <f>2T!F15</f>
        <v>2</v>
      </c>
      <c r="E15" s="72">
        <f>3T!F15</f>
        <v>1</v>
      </c>
      <c r="F15" s="72">
        <f>4T!F15</f>
        <v>0</v>
      </c>
      <c r="G15" s="72">
        <f t="shared" si="0"/>
        <v>3</v>
      </c>
    </row>
    <row r="16" spans="1:7" ht="15">
      <c r="A16" s="73" t="s">
        <v>96</v>
      </c>
      <c r="B16" s="71" t="s">
        <v>15</v>
      </c>
      <c r="C16" s="72">
        <f>1T!G16</f>
        <v>0</v>
      </c>
      <c r="D16" s="72">
        <f>2T!F16</f>
        <v>34425</v>
      </c>
      <c r="E16" s="72">
        <f>3T!F16</f>
        <v>9070</v>
      </c>
      <c r="F16" s="72">
        <f>4T!F16</f>
        <v>8301</v>
      </c>
      <c r="G16" s="72">
        <f t="shared" si="0"/>
        <v>51796</v>
      </c>
    </row>
    <row r="17" spans="1:7" ht="15">
      <c r="A17" s="73"/>
      <c r="B17" s="71" t="s">
        <v>16</v>
      </c>
      <c r="C17" s="72">
        <f>1T!G17</f>
        <v>0</v>
      </c>
      <c r="D17" s="72">
        <f>2T!F17</f>
        <v>20</v>
      </c>
      <c r="E17" s="72">
        <f>3T!F17</f>
        <v>11</v>
      </c>
      <c r="F17" s="72">
        <f>4T!F17</f>
        <v>13</v>
      </c>
      <c r="G17" s="72">
        <f t="shared" si="0"/>
        <v>44</v>
      </c>
    </row>
    <row r="18" spans="1:7" ht="15">
      <c r="A18" s="42" t="s">
        <v>56</v>
      </c>
      <c r="B18" s="45" t="s">
        <v>15</v>
      </c>
      <c r="C18" s="60">
        <f>1T!G18</f>
        <v>0</v>
      </c>
      <c r="D18" s="60">
        <f>2T!F18</f>
        <v>7121</v>
      </c>
      <c r="E18" s="60">
        <f>3T!F18</f>
        <v>527</v>
      </c>
      <c r="F18" s="60">
        <f>4T!F18</f>
        <v>4499</v>
      </c>
      <c r="G18" s="60">
        <f t="shared" si="0"/>
        <v>12147</v>
      </c>
    </row>
    <row r="19" spans="1:7" ht="15">
      <c r="A19" s="42"/>
      <c r="B19" s="45" t="s">
        <v>16</v>
      </c>
      <c r="C19" s="60">
        <f>1T!G19</f>
        <v>0</v>
      </c>
      <c r="D19" s="60">
        <f>2T!F19</f>
        <v>7</v>
      </c>
      <c r="E19" s="60">
        <f>3T!F19</f>
        <v>2</v>
      </c>
      <c r="F19" s="60">
        <f>4T!F19</f>
        <v>9</v>
      </c>
      <c r="G19" s="60">
        <f t="shared" si="0"/>
        <v>18</v>
      </c>
    </row>
    <row r="20" spans="1:7" ht="15.75" thickBot="1">
      <c r="A20" s="34"/>
      <c r="B20" s="34"/>
      <c r="C20" s="36"/>
      <c r="D20" s="34"/>
      <c r="E20" s="34"/>
      <c r="F20" s="34"/>
      <c r="G20" s="34"/>
    </row>
    <row r="21" spans="1:7" ht="15.75" thickTop="1">
      <c r="A21" s="1" t="s">
        <v>57</v>
      </c>
      <c r="B21" s="29"/>
      <c r="C21" s="11"/>
      <c r="D21" s="29"/>
      <c r="E21" s="29"/>
      <c r="F21" s="29"/>
      <c r="G21" s="59"/>
    </row>
    <row r="22" spans="1:7" ht="15">
      <c r="A22" s="44"/>
      <c r="B22" s="45"/>
      <c r="C22" s="46"/>
      <c r="D22" s="46"/>
      <c r="E22" s="46"/>
      <c r="F22" s="46"/>
      <c r="G22" s="59"/>
    </row>
    <row r="23" spans="1:7" ht="15">
      <c r="A23" s="44"/>
      <c r="B23" s="45"/>
      <c r="C23" s="46"/>
      <c r="D23" s="46"/>
      <c r="E23" s="46"/>
      <c r="F23" s="46"/>
      <c r="G23" s="59"/>
    </row>
    <row r="24" spans="1:7" ht="15">
      <c r="A24" s="44"/>
      <c r="B24" s="45"/>
      <c r="C24" s="46"/>
      <c r="D24" s="46"/>
      <c r="E24" s="46"/>
      <c r="F24" s="46"/>
      <c r="G24" s="59"/>
    </row>
    <row r="25" spans="1:6" ht="15">
      <c r="A25" s="66" t="s">
        <v>100</v>
      </c>
      <c r="B25" s="66"/>
      <c r="C25" s="66"/>
      <c r="D25" s="66"/>
      <c r="E25" s="66"/>
      <c r="F25" s="66"/>
    </row>
    <row r="26" spans="1:6" ht="15">
      <c r="A26" s="66" t="s">
        <v>34</v>
      </c>
      <c r="B26" s="66"/>
      <c r="C26" s="66"/>
      <c r="D26" s="66"/>
      <c r="E26" s="66"/>
      <c r="F26" s="66"/>
    </row>
    <row r="27" spans="1:6" ht="15">
      <c r="A27" s="65" t="s">
        <v>85</v>
      </c>
      <c r="B27" s="65"/>
      <c r="C27" s="65"/>
      <c r="D27" s="65"/>
      <c r="E27" s="65"/>
      <c r="F27" s="65"/>
    </row>
    <row r="28" spans="1:6" ht="15">
      <c r="A28" s="1"/>
      <c r="B28" s="1"/>
      <c r="C28" s="1"/>
      <c r="D28" s="1"/>
      <c r="E28" s="1"/>
      <c r="F28" s="1"/>
    </row>
    <row r="29" spans="1:6" ht="15.75" thickBot="1">
      <c r="A29" s="7" t="s">
        <v>7</v>
      </c>
      <c r="B29" s="7" t="s">
        <v>35</v>
      </c>
      <c r="C29" s="7" t="s">
        <v>72</v>
      </c>
      <c r="D29" s="7" t="s">
        <v>73</v>
      </c>
      <c r="E29" s="7" t="s">
        <v>74</v>
      </c>
      <c r="F29" s="7" t="s">
        <v>70</v>
      </c>
    </row>
    <row r="30" spans="1:6" ht="15">
      <c r="A30" s="28"/>
      <c r="B30" s="55"/>
      <c r="C30" s="55"/>
      <c r="D30" s="55"/>
      <c r="E30" s="28"/>
      <c r="F30" s="28"/>
    </row>
    <row r="31" spans="1:6" ht="15">
      <c r="A31" s="23" t="s">
        <v>14</v>
      </c>
      <c r="B31" s="60">
        <f>1T!E31</f>
        <v>0</v>
      </c>
      <c r="C31" s="60">
        <f>2T!E31</f>
        <v>0</v>
      </c>
      <c r="D31" s="60">
        <f>3T!E31</f>
        <v>33839031.97</v>
      </c>
      <c r="E31" s="60">
        <f>4T!E31</f>
        <v>427787470.73924905</v>
      </c>
      <c r="F31" s="60">
        <f>SUM(B31:E31)</f>
        <v>461626502.709249</v>
      </c>
    </row>
    <row r="32" spans="1:6" ht="15">
      <c r="A32" s="23" t="s">
        <v>17</v>
      </c>
      <c r="B32" s="60">
        <f>1T!E32</f>
        <v>0</v>
      </c>
      <c r="C32" s="60">
        <f>2T!E32</f>
        <v>0</v>
      </c>
      <c r="D32" s="60">
        <f>3T!E32</f>
        <v>39911892.97</v>
      </c>
      <c r="E32" s="60">
        <f>4T!E32</f>
        <v>154318881.04774252</v>
      </c>
      <c r="F32" s="60">
        <f>SUM(B32:E32)</f>
        <v>194230774.0177425</v>
      </c>
    </row>
    <row r="33" spans="1:6" ht="15">
      <c r="A33" s="23" t="s">
        <v>56</v>
      </c>
      <c r="B33" s="60">
        <f>1T!E33</f>
        <v>0</v>
      </c>
      <c r="C33" s="60">
        <f>2T!E33</f>
        <v>0</v>
      </c>
      <c r="D33" s="60">
        <f>3T!E33</f>
        <v>73093172.9</v>
      </c>
      <c r="E33" s="60">
        <f>4T!E33</f>
        <v>12841825.118660018</v>
      </c>
      <c r="F33" s="60">
        <f>SUM(B33:E33)</f>
        <v>85934998.01866002</v>
      </c>
    </row>
    <row r="34" spans="1:6" ht="15">
      <c r="A34" s="11"/>
      <c r="B34" s="60"/>
      <c r="C34" s="60"/>
      <c r="D34" s="60"/>
      <c r="E34" s="60"/>
      <c r="F34" s="60"/>
    </row>
    <row r="35" spans="1:6" ht="15.75" thickBot="1">
      <c r="A35" s="16" t="s">
        <v>36</v>
      </c>
      <c r="B35" s="16"/>
      <c r="C35" s="16"/>
      <c r="D35" s="16"/>
      <c r="E35" s="16"/>
      <c r="F35" s="61">
        <f>SUM(F31:F34)</f>
        <v>741792274.7456516</v>
      </c>
    </row>
    <row r="36" spans="1:6" ht="15.75" thickTop="1">
      <c r="A36" s="1" t="s">
        <v>57</v>
      </c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66" t="s">
        <v>101</v>
      </c>
      <c r="B40" s="66"/>
      <c r="C40" s="66"/>
      <c r="D40" s="66"/>
      <c r="E40" s="66"/>
      <c r="F40" s="66"/>
    </row>
    <row r="41" spans="1:6" ht="15">
      <c r="A41" s="66" t="s">
        <v>37</v>
      </c>
      <c r="B41" s="66"/>
      <c r="C41" s="66"/>
      <c r="D41" s="66"/>
      <c r="E41" s="66"/>
      <c r="F41" s="66"/>
    </row>
    <row r="42" spans="1:6" ht="15">
      <c r="A42" s="65" t="s">
        <v>85</v>
      </c>
      <c r="B42" s="65"/>
      <c r="C42" s="65"/>
      <c r="D42" s="65"/>
      <c r="E42" s="65"/>
      <c r="F42" s="65"/>
    </row>
    <row r="43" spans="1:6" ht="15">
      <c r="A43" s="1"/>
      <c r="B43" s="1"/>
      <c r="C43" s="1"/>
      <c r="D43" s="1"/>
      <c r="E43" s="1"/>
      <c r="F43" s="1"/>
    </row>
    <row r="44" spans="1:6" ht="15.75" thickBot="1">
      <c r="A44" s="7" t="s">
        <v>38</v>
      </c>
      <c r="B44" s="7" t="s">
        <v>35</v>
      </c>
      <c r="C44" s="7" t="s">
        <v>72</v>
      </c>
      <c r="D44" s="7" t="s">
        <v>73</v>
      </c>
      <c r="E44" s="7" t="s">
        <v>74</v>
      </c>
      <c r="F44" s="7" t="s">
        <v>70</v>
      </c>
    </row>
    <row r="45" spans="1:6" ht="15">
      <c r="A45" s="48" t="s">
        <v>106</v>
      </c>
      <c r="B45" s="60">
        <f>Semestral!B45</f>
        <v>0</v>
      </c>
      <c r="C45" s="60">
        <f>Semestral!C45</f>
        <v>0</v>
      </c>
      <c r="D45" s="60">
        <f>3T!E45</f>
        <v>37191927.51</v>
      </c>
      <c r="E45" s="60">
        <f>4T!E45</f>
        <v>96845200.65066656</v>
      </c>
      <c r="F45" s="60">
        <f>SUM(B45:E45)</f>
        <v>134037128.16066656</v>
      </c>
    </row>
    <row r="46" spans="1:6" ht="15">
      <c r="A46" s="48" t="s">
        <v>59</v>
      </c>
      <c r="B46" s="60">
        <f>Semestral!B46</f>
        <v>0</v>
      </c>
      <c r="C46" s="60">
        <f>Semestral!C46</f>
        <v>0</v>
      </c>
      <c r="D46" s="60">
        <f>3T!E46</f>
        <v>10969631.49</v>
      </c>
      <c r="E46" s="60">
        <f>4T!E46</f>
        <v>37605828.97</v>
      </c>
      <c r="F46" s="60">
        <f aca="true" t="shared" si="1" ref="F46:F56">SUM(B46:E46)</f>
        <v>48575460.46</v>
      </c>
    </row>
    <row r="47" spans="1:6" ht="15">
      <c r="A47" s="48" t="s">
        <v>60</v>
      </c>
      <c r="B47" s="60">
        <f>Semestral!B47</f>
        <v>0</v>
      </c>
      <c r="C47" s="60">
        <f>Semestral!C47</f>
        <v>0</v>
      </c>
      <c r="D47" s="60">
        <f>3T!E47</f>
        <v>214200</v>
      </c>
      <c r="E47" s="60">
        <f>4T!E47</f>
        <v>5201339</v>
      </c>
      <c r="F47" s="60">
        <f t="shared" si="1"/>
        <v>5415539</v>
      </c>
    </row>
    <row r="48" spans="1:6" ht="15">
      <c r="A48" s="48" t="s">
        <v>61</v>
      </c>
      <c r="B48" s="60">
        <f>Semestral!B48</f>
        <v>0</v>
      </c>
      <c r="C48" s="60">
        <f>Semestral!C48</f>
        <v>0</v>
      </c>
      <c r="D48" s="60">
        <f>'3T Acumulado'!D48</f>
        <v>0</v>
      </c>
      <c r="E48" s="60">
        <f>4T!E48</f>
        <v>634156</v>
      </c>
      <c r="F48" s="60">
        <f t="shared" si="1"/>
        <v>634156</v>
      </c>
    </row>
    <row r="49" spans="1:6" ht="15">
      <c r="A49" s="48" t="s">
        <v>62</v>
      </c>
      <c r="B49" s="60">
        <f>Semestral!B49</f>
        <v>0</v>
      </c>
      <c r="C49" s="60">
        <f>Semestral!C49</f>
        <v>0</v>
      </c>
      <c r="D49" s="60">
        <f>3T!E49</f>
        <v>17927419.39</v>
      </c>
      <c r="E49" s="60">
        <f>4T!E49</f>
        <v>323134157.32622415</v>
      </c>
      <c r="F49" s="60">
        <f t="shared" si="1"/>
        <v>341061576.71622413</v>
      </c>
    </row>
    <row r="50" spans="1:6" ht="15">
      <c r="A50" s="48" t="s">
        <v>63</v>
      </c>
      <c r="B50" s="60">
        <f>Semestral!B50</f>
        <v>0</v>
      </c>
      <c r="C50" s="60">
        <f>Semestral!C50</f>
        <v>0</v>
      </c>
      <c r="D50" s="60">
        <f>3T!E50</f>
        <v>571215</v>
      </c>
      <c r="E50" s="60">
        <f>4T!E50</f>
        <v>3988168.62</v>
      </c>
      <c r="F50" s="60">
        <f t="shared" si="1"/>
        <v>4559383.62</v>
      </c>
    </row>
    <row r="51" spans="1:6" ht="15">
      <c r="A51" s="48" t="s">
        <v>64</v>
      </c>
      <c r="B51" s="60">
        <f>Semestral!B51</f>
        <v>0</v>
      </c>
      <c r="C51" s="60">
        <f>Semestral!C51</f>
        <v>0</v>
      </c>
      <c r="D51" s="60">
        <f>'3T Acumulado'!D51</f>
        <v>0</v>
      </c>
      <c r="E51" s="60">
        <f>4T!E51</f>
        <v>0</v>
      </c>
      <c r="F51" s="60">
        <f t="shared" si="1"/>
        <v>0</v>
      </c>
    </row>
    <row r="52" spans="1:6" ht="15">
      <c r="A52" s="48" t="s">
        <v>65</v>
      </c>
      <c r="B52" s="60">
        <f>Semestral!B52</f>
        <v>0</v>
      </c>
      <c r="C52" s="60">
        <f>Semestral!C52</f>
        <v>0</v>
      </c>
      <c r="D52" s="60">
        <f>3T!E52</f>
        <v>73093172.9</v>
      </c>
      <c r="E52" s="60">
        <f>4T!E52</f>
        <v>12841825.118660018</v>
      </c>
      <c r="F52" s="60">
        <f t="shared" si="1"/>
        <v>85934998.01866002</v>
      </c>
    </row>
    <row r="53" spans="1:6" ht="15">
      <c r="A53" s="48" t="s">
        <v>66</v>
      </c>
      <c r="B53" s="60">
        <f>Semestral!B53</f>
        <v>0</v>
      </c>
      <c r="C53" s="60">
        <f>Semestral!C53</f>
        <v>0</v>
      </c>
      <c r="D53" s="60">
        <f>3T!E53</f>
        <v>6876531.55</v>
      </c>
      <c r="E53" s="60">
        <f>4T!E53</f>
        <v>3792371.5677474</v>
      </c>
      <c r="F53" s="60">
        <f t="shared" si="1"/>
        <v>10668903.1177474</v>
      </c>
    </row>
    <row r="54" spans="1:6" ht="15">
      <c r="A54" s="48" t="s">
        <v>67</v>
      </c>
      <c r="B54" s="60">
        <f>Semestral!B54</f>
        <v>0</v>
      </c>
      <c r="C54" s="60">
        <f>Semestral!C54</f>
        <v>0</v>
      </c>
      <c r="D54" s="60">
        <f>'3T Acumulado'!D54</f>
        <v>0</v>
      </c>
      <c r="E54" s="60">
        <f>4T!E54</f>
        <v>0</v>
      </c>
      <c r="F54" s="60">
        <f t="shared" si="1"/>
        <v>0</v>
      </c>
    </row>
    <row r="55" spans="1:6" ht="15">
      <c r="A55" s="48" t="s">
        <v>68</v>
      </c>
      <c r="B55" s="60">
        <f>Semestral!B55</f>
        <v>0</v>
      </c>
      <c r="C55" s="60">
        <f>Semestral!C55</f>
        <v>0</v>
      </c>
      <c r="D55" s="60">
        <f>'3T Acumulado'!D55</f>
        <v>0</v>
      </c>
      <c r="E55" s="60">
        <f>4T!E55</f>
        <v>110905129.64999999</v>
      </c>
      <c r="F55" s="60">
        <f t="shared" si="1"/>
        <v>110905129.64999999</v>
      </c>
    </row>
    <row r="56" spans="1:7" ht="15.75" thickBot="1">
      <c r="A56" s="16" t="s">
        <v>36</v>
      </c>
      <c r="B56" s="62">
        <f>Semestral!B56</f>
        <v>0</v>
      </c>
      <c r="C56" s="62">
        <f>Semestral!C56</f>
        <v>0</v>
      </c>
      <c r="D56" s="16">
        <f>SUM(D45:D55)</f>
        <v>146844097.84000003</v>
      </c>
      <c r="E56" s="16">
        <f>4T!E56</f>
        <v>594948176.9032981</v>
      </c>
      <c r="F56" s="61">
        <f t="shared" si="1"/>
        <v>741792274.7432982</v>
      </c>
      <c r="G56" s="1"/>
    </row>
    <row r="57" spans="1:6" ht="15.75" thickTop="1">
      <c r="A57" s="1" t="s">
        <v>57</v>
      </c>
      <c r="B57" s="1"/>
      <c r="C57" s="1"/>
      <c r="D57" s="1"/>
      <c r="E57" s="1"/>
      <c r="F57" s="1"/>
    </row>
    <row r="58" spans="1:5" ht="15">
      <c r="A58" s="1"/>
      <c r="B58" s="1"/>
      <c r="C58" s="1"/>
      <c r="D58" s="1"/>
      <c r="E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66" t="s">
        <v>102</v>
      </c>
      <c r="B61" s="66"/>
      <c r="C61" s="66"/>
      <c r="D61" s="66"/>
      <c r="E61" s="66"/>
      <c r="F61" s="66"/>
    </row>
    <row r="62" spans="1:6" ht="15">
      <c r="A62" s="66" t="s">
        <v>39</v>
      </c>
      <c r="B62" s="66"/>
      <c r="C62" s="66"/>
      <c r="D62" s="66"/>
      <c r="E62" s="66"/>
      <c r="F62" s="66"/>
    </row>
    <row r="63" spans="1:6" ht="15">
      <c r="A63" s="65" t="s">
        <v>85</v>
      </c>
      <c r="B63" s="65"/>
      <c r="C63" s="65"/>
      <c r="D63" s="65"/>
      <c r="E63" s="65"/>
      <c r="F63" s="65"/>
    </row>
    <row r="64" spans="1:6" ht="15">
      <c r="A64" s="1"/>
      <c r="B64" s="1"/>
      <c r="C64" s="1"/>
      <c r="D64" s="1"/>
      <c r="E64" s="1"/>
      <c r="F64" s="1"/>
    </row>
    <row r="65" spans="1:6" ht="15.75" thickBot="1">
      <c r="A65" s="7" t="s">
        <v>38</v>
      </c>
      <c r="B65" s="7" t="s">
        <v>35</v>
      </c>
      <c r="C65" s="7" t="s">
        <v>72</v>
      </c>
      <c r="D65" s="7" t="s">
        <v>73</v>
      </c>
      <c r="E65" s="7" t="s">
        <v>74</v>
      </c>
      <c r="F65" s="7" t="s">
        <v>70</v>
      </c>
    </row>
    <row r="66" spans="1:6" ht="15">
      <c r="A66" s="1"/>
      <c r="B66" s="11"/>
      <c r="C66" s="11"/>
      <c r="D66" s="11"/>
      <c r="E66" s="11"/>
      <c r="F66" s="11"/>
    </row>
    <row r="67" spans="1:6" ht="15">
      <c r="A67" s="11" t="s">
        <v>40</v>
      </c>
      <c r="B67" s="60">
        <f>1T!E67</f>
        <v>0</v>
      </c>
      <c r="C67" s="60">
        <f>2T!E67</f>
        <v>0</v>
      </c>
      <c r="D67" s="60">
        <f>3T!E67</f>
        <v>0</v>
      </c>
      <c r="E67" s="60">
        <f>4T!E67</f>
        <v>277262895.75</v>
      </c>
      <c r="F67" s="60">
        <f>B67</f>
        <v>0</v>
      </c>
    </row>
    <row r="68" spans="1:6" ht="15">
      <c r="A68" s="11" t="s">
        <v>41</v>
      </c>
      <c r="B68" s="60">
        <f>1T!E68</f>
        <v>0</v>
      </c>
      <c r="C68" s="60">
        <f>2T!E68</f>
        <v>0</v>
      </c>
      <c r="D68" s="60">
        <f>3T!E68</f>
        <v>277262895.75</v>
      </c>
      <c r="E68" s="60">
        <f>4T!E68</f>
        <v>586386069.85</v>
      </c>
      <c r="F68" s="60">
        <f>SUM(B68:E68)</f>
        <v>863648965.6</v>
      </c>
    </row>
    <row r="69" spans="1:7" ht="15">
      <c r="A69" s="11" t="s">
        <v>42</v>
      </c>
      <c r="B69" s="60">
        <f>1T!E69</f>
        <v>0</v>
      </c>
      <c r="C69" s="60">
        <f>2T!E69</f>
        <v>0</v>
      </c>
      <c r="D69" s="60">
        <f>3T!E69</f>
        <v>277262895.75</v>
      </c>
      <c r="E69" s="60">
        <f>4T!E69</f>
        <v>863648965.6</v>
      </c>
      <c r="F69" s="60">
        <f>SUM(F67:F68)</f>
        <v>863648965.6</v>
      </c>
      <c r="G69" s="1"/>
    </row>
    <row r="70" spans="1:7" ht="15">
      <c r="A70" s="11" t="s">
        <v>43</v>
      </c>
      <c r="B70" s="60">
        <v>0</v>
      </c>
      <c r="C70" s="60">
        <f>2T!E70</f>
        <v>0</v>
      </c>
      <c r="D70" s="60">
        <f>3T!E70</f>
        <v>146844097.83</v>
      </c>
      <c r="E70" s="60">
        <f>4T!E70</f>
        <v>594948176.8932981</v>
      </c>
      <c r="F70" s="60">
        <f>SUM(B70:E70)</f>
        <v>741792274.7232982</v>
      </c>
      <c r="G70" s="1"/>
    </row>
    <row r="71" spans="1:6" ht="15">
      <c r="A71" s="11" t="s">
        <v>44</v>
      </c>
      <c r="B71" s="60">
        <f>1T!E71</f>
        <v>0</v>
      </c>
      <c r="C71" s="60">
        <f>2T!E71</f>
        <v>0</v>
      </c>
      <c r="D71" s="60">
        <f>3T!E71</f>
        <v>130418797.91999999</v>
      </c>
      <c r="E71" s="60">
        <f>4T!E71</f>
        <v>268700788.7067019</v>
      </c>
      <c r="F71" s="60">
        <f>F69-F70</f>
        <v>121856690.87670183</v>
      </c>
    </row>
    <row r="72" spans="1:6" ht="15.75" thickBot="1">
      <c r="A72" s="16"/>
      <c r="B72" s="15"/>
      <c r="C72" s="15"/>
      <c r="D72" s="15"/>
      <c r="E72" s="15"/>
      <c r="F72" s="15"/>
    </row>
    <row r="73" spans="1:6" ht="15.75" thickTop="1">
      <c r="A73" s="1" t="s">
        <v>57</v>
      </c>
      <c r="B73" s="1"/>
      <c r="C73" s="1"/>
      <c r="D73" s="1"/>
      <c r="E73" s="12"/>
      <c r="F73" s="1"/>
    </row>
    <row r="74" spans="2:5" ht="15">
      <c r="B74" s="13"/>
      <c r="C74" s="13"/>
      <c r="D74" s="13"/>
      <c r="E74" s="13"/>
    </row>
    <row r="75" ht="15">
      <c r="D75" s="17"/>
    </row>
  </sheetData>
  <sheetProtection/>
  <mergeCells count="12">
    <mergeCell ref="A62:F62"/>
    <mergeCell ref="A63:F63"/>
    <mergeCell ref="A25:F25"/>
    <mergeCell ref="A26:F26"/>
    <mergeCell ref="A27:F27"/>
    <mergeCell ref="A40:F40"/>
    <mergeCell ref="A1:F1"/>
    <mergeCell ref="A8:G8"/>
    <mergeCell ref="A9:G9"/>
    <mergeCell ref="A41:F41"/>
    <mergeCell ref="A42:F42"/>
    <mergeCell ref="A61:F6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catherine.mata</dc:creator>
  <cp:keywords/>
  <dc:description/>
  <cp:lastModifiedBy>Catherine</cp:lastModifiedBy>
  <dcterms:created xsi:type="dcterms:W3CDTF">2012-02-13T20:14:39Z</dcterms:created>
  <dcterms:modified xsi:type="dcterms:W3CDTF">2013-03-22T23:36:52Z</dcterms:modified>
  <cp:category/>
  <cp:version/>
  <cp:contentType/>
  <cp:contentStatus/>
</cp:coreProperties>
</file>