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90" windowWidth="13380" windowHeight="6885" tabRatio="831" firstSheet="1" activeTab="7"/>
  </bookViews>
  <sheets>
    <sheet name="Observaciones" sheetId="3" state="hidden" r:id="rId1"/>
    <sheet name="1T" sheetId="1" r:id="rId2"/>
    <sheet name="2T" sheetId="2" r:id="rId3"/>
    <sheet name="3T" sheetId="4" r:id="rId4"/>
    <sheet name="4T" sheetId="6" r:id="rId5"/>
    <sheet name="Semestral" sheetId="5" r:id="rId6"/>
    <sheet name="3T Acumulado" sheetId="7" r:id="rId7"/>
    <sheet name="Anual" sheetId="8" r:id="rId8"/>
  </sheets>
  <calcPr calcId="145621"/>
</workbook>
</file>

<file path=xl/calcChain.xml><?xml version="1.0" encoding="utf-8"?>
<calcChain xmlns="http://schemas.openxmlformats.org/spreadsheetml/2006/main">
  <c r="E25" i="1" l="1"/>
  <c r="D29" i="1"/>
  <c r="F25" i="1"/>
  <c r="B25" i="8" l="1"/>
  <c r="B25" i="7"/>
  <c r="H12" i="8"/>
  <c r="G12" i="7"/>
  <c r="E62" i="1"/>
  <c r="B62" i="5" s="1"/>
  <c r="F12" i="5"/>
  <c r="F26" i="6"/>
  <c r="F27" i="6"/>
  <c r="F25" i="6"/>
  <c r="F12" i="6"/>
  <c r="F26" i="4"/>
  <c r="F27" i="4"/>
  <c r="F25" i="4"/>
  <c r="F12" i="4"/>
  <c r="F26" i="2"/>
  <c r="F27" i="2"/>
  <c r="F25" i="2"/>
  <c r="F12" i="2"/>
  <c r="F26" i="1"/>
  <c r="F27" i="1"/>
  <c r="F12" i="1"/>
  <c r="B52" i="6"/>
  <c r="C52" i="6"/>
  <c r="D52" i="6"/>
  <c r="C65" i="6"/>
  <c r="D65" i="6"/>
  <c r="B65" i="6"/>
  <c r="E40" i="6"/>
  <c r="E40" i="8" s="1"/>
  <c r="E41" i="6"/>
  <c r="E41" i="8" s="1"/>
  <c r="E42" i="6"/>
  <c r="E42" i="8" s="1"/>
  <c r="E43" i="6"/>
  <c r="E43" i="8" s="1"/>
  <c r="E44" i="6"/>
  <c r="E44" i="8" s="1"/>
  <c r="E45" i="6"/>
  <c r="E45" i="8" s="1"/>
  <c r="E46" i="6"/>
  <c r="E46" i="8" s="1"/>
  <c r="E47" i="6"/>
  <c r="E47" i="8" s="1"/>
  <c r="E48" i="6"/>
  <c r="E48" i="8" s="1"/>
  <c r="E49" i="6"/>
  <c r="E49" i="8" s="1"/>
  <c r="E50" i="6"/>
  <c r="E50" i="8" s="1"/>
  <c r="E39" i="6"/>
  <c r="E52" i="6" s="1"/>
  <c r="E40" i="4"/>
  <c r="D40" i="8" s="1"/>
  <c r="E41" i="4"/>
  <c r="D41" i="8" s="1"/>
  <c r="E42" i="4"/>
  <c r="D42" i="8" s="1"/>
  <c r="E43" i="4"/>
  <c r="D43" i="8" s="1"/>
  <c r="E44" i="4"/>
  <c r="D44" i="8" s="1"/>
  <c r="E45" i="4"/>
  <c r="D45" i="8" s="1"/>
  <c r="E46" i="4"/>
  <c r="D46" i="8" s="1"/>
  <c r="E47" i="4"/>
  <c r="D47" i="8" s="1"/>
  <c r="E48" i="4"/>
  <c r="D48" i="8" s="1"/>
  <c r="E49" i="4"/>
  <c r="D49" i="8" s="1"/>
  <c r="E50" i="4"/>
  <c r="D50" i="8" s="1"/>
  <c r="E51" i="4"/>
  <c r="E39" i="4"/>
  <c r="D39" i="8" s="1"/>
  <c r="D52" i="4"/>
  <c r="C52" i="4"/>
  <c r="B52" i="4"/>
  <c r="E40" i="2"/>
  <c r="C40" i="5" s="1"/>
  <c r="E41" i="2"/>
  <c r="C41" i="7" s="1"/>
  <c r="E42" i="2"/>
  <c r="C42" i="5" s="1"/>
  <c r="E43" i="2"/>
  <c r="C43" i="8" s="1"/>
  <c r="E44" i="2"/>
  <c r="C44" i="5" s="1"/>
  <c r="E45" i="2"/>
  <c r="C45" i="8" s="1"/>
  <c r="E46" i="2"/>
  <c r="C46" i="5" s="1"/>
  <c r="E47" i="2"/>
  <c r="C47" i="8" s="1"/>
  <c r="E48" i="2"/>
  <c r="C48" i="5" s="1"/>
  <c r="E49" i="2"/>
  <c r="C49" i="8" s="1"/>
  <c r="E50" i="2"/>
  <c r="C50" i="5" s="1"/>
  <c r="E51" i="2"/>
  <c r="E39" i="2"/>
  <c r="C39" i="8" s="1"/>
  <c r="D52" i="2"/>
  <c r="D65" i="2" s="1"/>
  <c r="C52" i="2"/>
  <c r="C65" i="2" s="1"/>
  <c r="B52" i="2"/>
  <c r="B65" i="2" s="1"/>
  <c r="E40" i="1"/>
  <c r="B40" i="5" s="1"/>
  <c r="E41" i="1"/>
  <c r="B41" i="8" s="1"/>
  <c r="E42" i="1"/>
  <c r="B42" i="5" s="1"/>
  <c r="E43" i="1"/>
  <c r="B43" i="8" s="1"/>
  <c r="E44" i="1"/>
  <c r="B44" i="5" s="1"/>
  <c r="E45" i="1"/>
  <c r="B45" i="8" s="1"/>
  <c r="E46" i="1"/>
  <c r="B46" i="5" s="1"/>
  <c r="E47" i="1"/>
  <c r="B47" i="8" s="1"/>
  <c r="E48" i="1"/>
  <c r="B48" i="5" s="1"/>
  <c r="E49" i="1"/>
  <c r="B49" i="8" s="1"/>
  <c r="E50" i="1"/>
  <c r="B50" i="5" s="1"/>
  <c r="E51" i="1"/>
  <c r="E39" i="1"/>
  <c r="B39" i="8" s="1"/>
  <c r="D52" i="1"/>
  <c r="C52" i="1"/>
  <c r="B52" i="1"/>
  <c r="B64" i="6"/>
  <c r="E63" i="2"/>
  <c r="C63" i="8" s="1"/>
  <c r="E65" i="1"/>
  <c r="B65" i="7" s="1"/>
  <c r="B64" i="1"/>
  <c r="B66" i="1" s="1"/>
  <c r="C62" i="1" s="1"/>
  <c r="C64" i="1" s="1"/>
  <c r="C66" i="1" s="1"/>
  <c r="D62" i="1" s="1"/>
  <c r="D64" i="1" s="1"/>
  <c r="D66" i="1" s="1"/>
  <c r="E63" i="1"/>
  <c r="B63" i="8" s="1"/>
  <c r="B62" i="7"/>
  <c r="F12" i="8"/>
  <c r="E63" i="6"/>
  <c r="E63" i="8" s="1"/>
  <c r="E62" i="6"/>
  <c r="D29" i="6"/>
  <c r="C29" i="6"/>
  <c r="B29" i="6"/>
  <c r="F29" i="6" s="1"/>
  <c r="E27" i="6"/>
  <c r="E27" i="8" s="1"/>
  <c r="E26" i="6"/>
  <c r="E26" i="8" s="1"/>
  <c r="E25" i="6"/>
  <c r="E25" i="8" s="1"/>
  <c r="E64" i="6" l="1"/>
  <c r="E29" i="8"/>
  <c r="E39" i="8"/>
  <c r="E52" i="8" s="1"/>
  <c r="E62" i="8"/>
  <c r="E64" i="8" s="1"/>
  <c r="D39" i="7"/>
  <c r="E52" i="4"/>
  <c r="D49" i="7"/>
  <c r="D47" i="7"/>
  <c r="D45" i="7"/>
  <c r="D43" i="7"/>
  <c r="D41" i="7"/>
  <c r="D52" i="8"/>
  <c r="D50" i="7"/>
  <c r="D48" i="7"/>
  <c r="D46" i="7"/>
  <c r="D44" i="7"/>
  <c r="D42" i="7"/>
  <c r="D40" i="7"/>
  <c r="C47" i="7"/>
  <c r="C43" i="7"/>
  <c r="C41" i="5"/>
  <c r="C45" i="5"/>
  <c r="C41" i="8"/>
  <c r="F41" i="8" s="1"/>
  <c r="C49" i="7"/>
  <c r="C45" i="7"/>
  <c r="C43" i="5"/>
  <c r="C47" i="5"/>
  <c r="E65" i="2"/>
  <c r="C65" i="5" s="1"/>
  <c r="C39" i="7"/>
  <c r="C39" i="5"/>
  <c r="C49" i="5"/>
  <c r="C40" i="8"/>
  <c r="C42" i="8"/>
  <c r="C44" i="8"/>
  <c r="C46" i="8"/>
  <c r="C48" i="8"/>
  <c r="C50" i="8"/>
  <c r="E52" i="2"/>
  <c r="C50" i="7"/>
  <c r="C48" i="7"/>
  <c r="C46" i="7"/>
  <c r="C44" i="7"/>
  <c r="C42" i="7"/>
  <c r="C40" i="7"/>
  <c r="C63" i="5"/>
  <c r="F49" i="8"/>
  <c r="F47" i="8"/>
  <c r="F45" i="8"/>
  <c r="F43" i="8"/>
  <c r="E64" i="1"/>
  <c r="E66" i="1" s="1"/>
  <c r="B66" i="5" s="1"/>
  <c r="B65" i="5"/>
  <c r="B63" i="5"/>
  <c r="D63" i="5" s="1"/>
  <c r="B50" i="7"/>
  <c r="E50" i="7" s="1"/>
  <c r="B46" i="7"/>
  <c r="E46" i="7" s="1"/>
  <c r="B42" i="7"/>
  <c r="E42" i="7" s="1"/>
  <c r="B48" i="7"/>
  <c r="B44" i="7"/>
  <c r="B40" i="7"/>
  <c r="D52" i="7"/>
  <c r="B40" i="8"/>
  <c r="B42" i="8"/>
  <c r="B44" i="8"/>
  <c r="B46" i="8"/>
  <c r="B48" i="8"/>
  <c r="B50" i="8"/>
  <c r="B39" i="7"/>
  <c r="E39" i="7" s="1"/>
  <c r="B49" i="7"/>
  <c r="E49" i="7" s="1"/>
  <c r="B47" i="7"/>
  <c r="B45" i="7"/>
  <c r="E45" i="7" s="1"/>
  <c r="B43" i="7"/>
  <c r="B41" i="7"/>
  <c r="E41" i="7" s="1"/>
  <c r="B39" i="5"/>
  <c r="B41" i="5"/>
  <c r="D41" i="5" s="1"/>
  <c r="B43" i="5"/>
  <c r="B45" i="5"/>
  <c r="B47" i="5"/>
  <c r="D47" i="5" s="1"/>
  <c r="B49" i="5"/>
  <c r="D49" i="5" s="1"/>
  <c r="D40" i="5"/>
  <c r="D42" i="5"/>
  <c r="D44" i="5"/>
  <c r="D46" i="5"/>
  <c r="D48" i="5"/>
  <c r="D50" i="5"/>
  <c r="E12" i="8"/>
  <c r="E12" i="7"/>
  <c r="C63" i="7"/>
  <c r="D12" i="8"/>
  <c r="D12" i="5"/>
  <c r="D12" i="7"/>
  <c r="E52" i="1"/>
  <c r="B63" i="7"/>
  <c r="B64" i="7" s="1"/>
  <c r="B66" i="7" s="1"/>
  <c r="B65" i="8"/>
  <c r="E62" i="7"/>
  <c r="C12" i="5"/>
  <c r="E12" i="5" s="1"/>
  <c r="B62" i="8"/>
  <c r="F62" i="8" s="1"/>
  <c r="C12" i="7"/>
  <c r="C12" i="8"/>
  <c r="E65" i="6"/>
  <c r="E66" i="6" s="1"/>
  <c r="E29" i="6"/>
  <c r="D27" i="5"/>
  <c r="E27" i="5" s="1"/>
  <c r="D26" i="5"/>
  <c r="E26" i="5" s="1"/>
  <c r="D25" i="5"/>
  <c r="E25" i="5" s="1"/>
  <c r="D62" i="5"/>
  <c r="B64" i="5" l="1"/>
  <c r="F50" i="8"/>
  <c r="F46" i="8"/>
  <c r="F42" i="8"/>
  <c r="F39" i="8"/>
  <c r="D65" i="5"/>
  <c r="D43" i="5"/>
  <c r="D39" i="5"/>
  <c r="F48" i="8"/>
  <c r="F44" i="8"/>
  <c r="F40" i="8"/>
  <c r="E40" i="7"/>
  <c r="E48" i="7"/>
  <c r="D45" i="5"/>
  <c r="G12" i="8"/>
  <c r="E43" i="7"/>
  <c r="E47" i="7"/>
  <c r="E44" i="7"/>
  <c r="C52" i="8"/>
  <c r="B62" i="2"/>
  <c r="C52" i="5"/>
  <c r="C52" i="7"/>
  <c r="F12" i="7"/>
  <c r="B52" i="8"/>
  <c r="B52" i="7"/>
  <c r="B52" i="5"/>
  <c r="E65" i="8"/>
  <c r="D29" i="5"/>
  <c r="E29" i="5" s="1"/>
  <c r="D64" i="5"/>
  <c r="D66" i="5" s="1"/>
  <c r="B64" i="8"/>
  <c r="B66" i="8" s="1"/>
  <c r="B66" i="6"/>
  <c r="E63" i="4"/>
  <c r="D29" i="4"/>
  <c r="C29" i="4"/>
  <c r="B29" i="4"/>
  <c r="E27" i="4"/>
  <c r="E26" i="4"/>
  <c r="E25" i="4"/>
  <c r="D29" i="2"/>
  <c r="C29" i="2"/>
  <c r="B29" i="2"/>
  <c r="E27" i="2"/>
  <c r="E26" i="2"/>
  <c r="E25" i="2"/>
  <c r="E27" i="1"/>
  <c r="E26" i="1"/>
  <c r="C29" i="1"/>
  <c r="B29" i="1"/>
  <c r="E65" i="4"/>
  <c r="B26" i="7" l="1"/>
  <c r="B26" i="8"/>
  <c r="B29" i="8" s="1"/>
  <c r="C25" i="8"/>
  <c r="C25" i="7"/>
  <c r="C27" i="7"/>
  <c r="C27" i="8"/>
  <c r="B27" i="8"/>
  <c r="B27" i="7"/>
  <c r="C26" i="8"/>
  <c r="C26" i="7"/>
  <c r="F52" i="8"/>
  <c r="D52" i="5"/>
  <c r="E52" i="7"/>
  <c r="F29" i="4"/>
  <c r="F29" i="1"/>
  <c r="E29" i="1"/>
  <c r="F29" i="2"/>
  <c r="E66" i="8"/>
  <c r="C62" i="6"/>
  <c r="C64" i="6" s="1"/>
  <c r="C66" i="6" s="1"/>
  <c r="D62" i="6" s="1"/>
  <c r="D64" i="6" s="1"/>
  <c r="D66" i="6" s="1"/>
  <c r="D65" i="8"/>
  <c r="D65" i="7"/>
  <c r="D25" i="7"/>
  <c r="D25" i="8"/>
  <c r="D27" i="7"/>
  <c r="E27" i="7" s="1"/>
  <c r="F27" i="7" s="1"/>
  <c r="D27" i="8"/>
  <c r="D26" i="7"/>
  <c r="E26" i="7" s="1"/>
  <c r="F26" i="7" s="1"/>
  <c r="D26" i="8"/>
  <c r="D63" i="7"/>
  <c r="E63" i="7" s="1"/>
  <c r="E64" i="7" s="1"/>
  <c r="D63" i="8"/>
  <c r="F63" i="8" s="1"/>
  <c r="F64" i="8" s="1"/>
  <c r="E29" i="4"/>
  <c r="E29" i="2"/>
  <c r="B64" i="2"/>
  <c r="B66" i="2" s="1"/>
  <c r="C29" i="7" l="1"/>
  <c r="C29" i="8"/>
  <c r="B29" i="7"/>
  <c r="E25" i="7"/>
  <c r="D29" i="7"/>
  <c r="F25" i="7"/>
  <c r="F29" i="7" s="1"/>
  <c r="E29" i="7"/>
  <c r="F26" i="8"/>
  <c r="G26" i="8"/>
  <c r="F27" i="8"/>
  <c r="G27" i="8"/>
  <c r="F25" i="8"/>
  <c r="F29" i="8" s="1"/>
  <c r="G25" i="8"/>
  <c r="D29" i="8"/>
  <c r="G29" i="8" s="1"/>
  <c r="C65" i="7"/>
  <c r="E65" i="7" s="1"/>
  <c r="E66" i="7" s="1"/>
  <c r="C65" i="8"/>
  <c r="E62" i="2"/>
  <c r="C62" i="2"/>
  <c r="E64" i="2" l="1"/>
  <c r="C62" i="5"/>
  <c r="F65" i="8"/>
  <c r="F66" i="8" s="1"/>
  <c r="C64" i="2"/>
  <c r="C66" i="2" s="1"/>
  <c r="D62" i="2" s="1"/>
  <c r="D64" i="2" s="1"/>
  <c r="D66" i="2" s="1"/>
  <c r="C62" i="8"/>
  <c r="C64" i="8" s="1"/>
  <c r="C66" i="8" s="1"/>
  <c r="C62" i="7"/>
  <c r="C64" i="7" s="1"/>
  <c r="C66" i="7" s="1"/>
  <c r="C64" i="5" l="1"/>
  <c r="E66" i="2"/>
  <c r="C66" i="5" l="1"/>
  <c r="B62" i="4"/>
  <c r="E62" i="4" l="1"/>
  <c r="B64" i="4"/>
  <c r="B66" i="4" s="1"/>
  <c r="C62" i="4" s="1"/>
  <c r="C64" i="4" s="1"/>
  <c r="C66" i="4" s="1"/>
  <c r="D62" i="4" s="1"/>
  <c r="D64" i="4" s="1"/>
  <c r="D66" i="4" s="1"/>
  <c r="D62" i="8" l="1"/>
  <c r="D64" i="8" s="1"/>
  <c r="D66" i="8" s="1"/>
  <c r="E64" i="4"/>
  <c r="E66" i="4" s="1"/>
  <c r="D62" i="7"/>
  <c r="D64" i="7" s="1"/>
  <c r="D66" i="7" s="1"/>
</calcChain>
</file>

<file path=xl/sharedStrings.xml><?xml version="1.0" encoding="utf-8"?>
<sst xmlns="http://schemas.openxmlformats.org/spreadsheetml/2006/main" count="512" uniqueCount="88">
  <si>
    <t xml:space="preserve">Programa: </t>
  </si>
  <si>
    <t>Institución:</t>
  </si>
  <si>
    <t>Producto</t>
  </si>
  <si>
    <t>Unidad</t>
  </si>
  <si>
    <t>Enero</t>
  </si>
  <si>
    <t>Febrero</t>
  </si>
  <si>
    <t>Marzo</t>
  </si>
  <si>
    <t>I Trimestre</t>
  </si>
  <si>
    <t>Personas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</si>
  <si>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</si>
  <si>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</si>
  <si>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</si>
  <si>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</si>
  <si>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</si>
  <si>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</si>
  <si>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</si>
  <si>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</si>
  <si>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</si>
  <si>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Subsidio atención directa</t>
  </si>
  <si>
    <t>Equipamiento</t>
  </si>
  <si>
    <t>Construcciones</t>
  </si>
  <si>
    <t xml:space="preserve">Atención Integral a Jóvenes en Riesgo Social </t>
  </si>
  <si>
    <t>Ciudad de los Niños</t>
  </si>
  <si>
    <t>Subsidio para atención integral de jóvenes internos</t>
  </si>
  <si>
    <t>2.  Equipamiento de la cocina con equipo de lavado y utencilios</t>
  </si>
  <si>
    <t>Fuente:  Ciudad de los Niños, Primer Trimestre, 2011</t>
  </si>
  <si>
    <t>Abril</t>
  </si>
  <si>
    <t>Mayo</t>
  </si>
  <si>
    <t>Junio</t>
  </si>
  <si>
    <t>II Trimestre</t>
  </si>
  <si>
    <t>Observaciones</t>
  </si>
  <si>
    <t>2. Favor no cambiar los cuadros (mantener formato), a menos que se justifiquen ampliaciones.</t>
  </si>
  <si>
    <t>3. Enviar información en forma digital. Este mismo archivo.</t>
  </si>
  <si>
    <t>4. En cuadro beneficiarios (C1), el total trimestral corresponde al número de beneficiarios diferentes atendidos durante el trimestre en cada producto.</t>
  </si>
  <si>
    <t>Reporte de gastos efectivos por rubro financiados por el Fondo de Desarrollo Social y Asignaciones Familiares</t>
  </si>
  <si>
    <t>Reporte de gastos efectivos por producto financiados el Fondo de Desarrollo Social y Asignaciones Familiares</t>
  </si>
  <si>
    <t>1. Si hay correcciones sobre primer trimestre hacerlas e indicarlas.</t>
  </si>
  <si>
    <t>Julio</t>
  </si>
  <si>
    <t>Agosto</t>
  </si>
  <si>
    <t>Setiembre</t>
  </si>
  <si>
    <t>Fuente:  Ciudad de los Niños, Tercer Trimestre, 2011</t>
  </si>
  <si>
    <t>III Trimestre</t>
  </si>
  <si>
    <t>Período:</t>
  </si>
  <si>
    <t>Primer Trimestre 2011</t>
  </si>
  <si>
    <t>Beneficiarios Distintos</t>
  </si>
  <si>
    <t>Unidad: Colones</t>
  </si>
  <si>
    <t>Segundo Trimestre 2011</t>
  </si>
  <si>
    <t>Tercer Trimestre 2011</t>
  </si>
  <si>
    <t xml:space="preserve">1. Saldo en caja inicial  (5 t-1) </t>
  </si>
  <si>
    <t>Primer Semestre 2011</t>
  </si>
  <si>
    <t>I Semestre</t>
  </si>
  <si>
    <t>Benefciarios Distintos</t>
  </si>
  <si>
    <t>Octubre</t>
  </si>
  <si>
    <t>Noviembre</t>
  </si>
  <si>
    <t>Diciembre</t>
  </si>
  <si>
    <t>IV Trimestre</t>
  </si>
  <si>
    <t>Tercer Trimestre Acumulado</t>
  </si>
  <si>
    <t>Acumulado</t>
  </si>
  <si>
    <t>5.  Compra de dos televisores para residencias</t>
  </si>
  <si>
    <t>6.  Equipo para el consultorio médico</t>
  </si>
  <si>
    <t>7.  Equipo para el taller de Agroindustria</t>
  </si>
  <si>
    <t>Anual</t>
  </si>
  <si>
    <t>1.  Compra de alimentos para los jóvenes internados</t>
  </si>
  <si>
    <t>3.  Compra de equipo de lavandería para catorce albergues y cinco residencias</t>
  </si>
  <si>
    <t>4.  Compra de 120 cobijas, colchones y sábanas</t>
  </si>
  <si>
    <t>8.  Remodelación de la cocina del comedor general</t>
  </si>
  <si>
    <t>9.  Ampliación del taller de automotriz</t>
  </si>
  <si>
    <t>10.  Ampliación del taller de agroindustria</t>
  </si>
  <si>
    <t>11.  Construcción del centro médico</t>
  </si>
  <si>
    <t>12.  Construcción de una residencia</t>
  </si>
  <si>
    <t>Septiembre</t>
  </si>
  <si>
    <t>Cuarto Trimestre 2011</t>
  </si>
  <si>
    <t>Promedio Mensual</t>
  </si>
  <si>
    <t>Son promedios mensuales</t>
  </si>
  <si>
    <t>FODESAF</t>
  </si>
  <si>
    <r>
      <t xml:space="preserve">1. Saldo en caja inicial  (5 </t>
    </r>
    <r>
      <rPr>
        <sz val="11"/>
        <color indexed="8"/>
        <rFont val="Calibri"/>
        <family val="2"/>
        <scheme val="minor"/>
      </rPr>
      <t xml:space="preserve">t-1) </t>
    </r>
  </si>
  <si>
    <t>III Trimestre Acumulado</t>
  </si>
  <si>
    <t>Son Promedios Mensuales</t>
  </si>
  <si>
    <t>Fuente:  Ciudad de los Niños, Segundo Trimestre, 2011</t>
  </si>
  <si>
    <t>Fuente:  Ciudad de los Niños, Cuarto Trimestre, 2011</t>
  </si>
  <si>
    <t>Fuente:  Ciudad de los Niños, Primer y Segundo Trimestre, 2011</t>
  </si>
  <si>
    <t>Fuente:  Ciudad de los Niños, Primer, Segundo y Tercer Trimestre, 2011</t>
  </si>
  <si>
    <t>Fuente:  Ciudad de los Niños, Primer, Segundo, Tercer y Cuarto Trimestre, 2011</t>
  </si>
  <si>
    <t>Reporte de gastos efectivos por producto financiados por el Fondo de Desarrollo Social y Asignaciones Familiares</t>
  </si>
  <si>
    <t>Cuadro N°1</t>
  </si>
  <si>
    <t>Cuadro N°2</t>
  </si>
  <si>
    <t>Cuadro N°3</t>
  </si>
  <si>
    <t>Cuadro N°4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</si>
</sst>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0" xfId="0" applyFont="1" applyFill="1" applyAlignment="1"/>
    <xf numFmtId="43" fontId="0" fillId="0" borderId="0" xfId="1" applyFont="1" applyFill="1"/>
    <xf numFmtId="43" fontId="2" fillId="0" borderId="2" xfId="1" applyFont="1" applyFill="1" applyBorder="1"/>
    <xf numFmtId="0" fontId="2" fillId="0" borderId="0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2" xfId="1" applyFont="1" applyFill="1" applyBorder="1"/>
    <xf numFmtId="0" fontId="0" fillId="0" borderId="0" xfId="0" applyFont="1" applyFill="1"/>
    <xf numFmtId="43" fontId="2" fillId="0" borderId="0" xfId="1" applyFont="1" applyFill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0" fontId="2" fillId="0" borderId="2" xfId="0" applyFont="1" applyFill="1" applyBorder="1" applyAlignment="1">
      <alignment horizontal="center"/>
    </xf>
    <xf numFmtId="4" fontId="0" fillId="0" borderId="0" xfId="0" applyNumberFormat="1" applyFont="1" applyFill="1"/>
    <xf numFmtId="40" fontId="0" fillId="0" borderId="0" xfId="0" applyNumberFormat="1" applyFont="1" applyFill="1"/>
    <xf numFmtId="0" fontId="0" fillId="0" borderId="0" xfId="0" applyFont="1" applyFill="1" applyBorder="1"/>
    <xf numFmtId="3" fontId="2" fillId="0" borderId="0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3" fontId="0" fillId="0" borderId="0" xfId="1" applyNumberFormat="1" applyFont="1" applyFill="1"/>
    <xf numFmtId="3" fontId="2" fillId="0" borderId="1" xfId="1" applyNumberFormat="1" applyFont="1" applyFill="1" applyBorder="1"/>
    <xf numFmtId="164" fontId="0" fillId="0" borderId="0" xfId="1" applyNumberFormat="1" applyFont="1" applyFill="1"/>
    <xf numFmtId="164" fontId="2" fillId="0" borderId="1" xfId="1" applyNumberFormat="1" applyFont="1" applyFill="1" applyBorder="1"/>
    <xf numFmtId="1" fontId="0" fillId="0" borderId="0" xfId="0" applyNumberFormat="1" applyFont="1" applyFill="1"/>
    <xf numFmtId="164" fontId="2" fillId="0" borderId="2" xfId="1" applyNumberFormat="1" applyFont="1" applyFill="1" applyBorder="1"/>
    <xf numFmtId="164" fontId="2" fillId="0" borderId="2" xfId="0" applyNumberFormat="1" applyFont="1" applyFill="1" applyBorder="1"/>
    <xf numFmtId="164" fontId="0" fillId="0" borderId="0" xfId="1" applyNumberFormat="1" applyFont="1" applyFill="1" applyBorder="1"/>
    <xf numFmtId="43" fontId="2" fillId="0" borderId="0" xfId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2"/>
    </xf>
    <xf numFmtId="0" fontId="0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2" xfId="0" applyFont="1" applyFill="1" applyBorder="1"/>
    <xf numFmtId="0" fontId="0" fillId="0" borderId="0" xfId="0" applyFont="1" applyFill="1" applyAlignment="1">
      <alignment horizontal="left" indent="2"/>
    </xf>
    <xf numFmtId="164" fontId="0" fillId="0" borderId="0" xfId="0" applyNumberFormat="1" applyFont="1" applyFill="1"/>
    <xf numFmtId="43" fontId="0" fillId="0" borderId="0" xfId="0" applyNumberFormat="1" applyFont="1" applyFill="1"/>
    <xf numFmtId="43" fontId="0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2" fillId="0" borderId="2" xfId="0" applyNumberFormat="1" applyFont="1" applyFill="1" applyBorder="1" applyAlignment="1"/>
    <xf numFmtId="165" fontId="0" fillId="0" borderId="0" xfId="0" applyNumberFormat="1" applyFont="1" applyFill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"/>
  <sheetViews>
    <sheetView workbookViewId="0">
      <selection activeCell="B8" sqref="B8"/>
    </sheetView>
  </sheetViews>
  <sheetFormatPr baseColWidth="10" defaultRowHeight="15" x14ac:dyDescent="0.25"/>
  <sheetData>
    <row r="3" spans="1:1" x14ac:dyDescent="0.25">
      <c r="A3" t="s">
        <v>30</v>
      </c>
    </row>
    <row r="6" spans="1:1" x14ac:dyDescent="0.25">
      <c r="A6" t="s">
        <v>36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opLeftCell="A37" workbookViewId="0">
      <selection activeCell="B62" sqref="B62"/>
    </sheetView>
  </sheetViews>
  <sheetFormatPr baseColWidth="10" defaultColWidth="11.5703125" defaultRowHeight="15" customHeight="1" x14ac:dyDescent="0.25"/>
  <cols>
    <col min="1" max="1" width="51.140625" style="20" customWidth="1"/>
    <col min="2" max="2" width="14.85546875" style="20" customWidth="1"/>
    <col min="3" max="3" width="14.140625" style="20" customWidth="1"/>
    <col min="4" max="4" width="15.140625" style="20" bestFit="1" customWidth="1"/>
    <col min="5" max="5" width="15.85546875" style="20" customWidth="1"/>
    <col min="6" max="6" width="17.140625" style="20" customWidth="1"/>
    <col min="7" max="7" width="13.5703125" style="20" customWidth="1"/>
    <col min="8" max="8" width="11.5703125" style="20"/>
    <col min="9" max="9" width="14" style="8" bestFit="1" customWidth="1"/>
    <col min="10" max="16384" width="11.5703125" style="20"/>
  </cols>
  <sheetData>
    <row r="1" spans="1:9" ht="15" customHeight="1" x14ac:dyDescent="0.25">
      <c r="A1" s="56" t="s">
        <v>74</v>
      </c>
      <c r="B1" s="56"/>
    </row>
    <row r="2" spans="1:9" ht="15" customHeight="1" x14ac:dyDescent="0.25">
      <c r="A2" s="34" t="s">
        <v>0</v>
      </c>
      <c r="B2" s="35" t="s">
        <v>21</v>
      </c>
      <c r="C2" s="16"/>
      <c r="D2" s="16"/>
    </row>
    <row r="3" spans="1:9" ht="15" customHeight="1" x14ac:dyDescent="0.25">
      <c r="A3" s="34" t="s">
        <v>1</v>
      </c>
      <c r="B3" s="35" t="s">
        <v>22</v>
      </c>
      <c r="C3" s="36"/>
      <c r="D3" s="37"/>
      <c r="E3" s="38"/>
    </row>
    <row r="4" spans="1:9" ht="15" customHeight="1" x14ac:dyDescent="0.25">
      <c r="A4" s="34" t="s">
        <v>10</v>
      </c>
      <c r="B4" s="35" t="s">
        <v>22</v>
      </c>
      <c r="C4" s="36"/>
      <c r="D4" s="37"/>
      <c r="E4" s="38"/>
    </row>
    <row r="5" spans="1:9" ht="15" customHeight="1" x14ac:dyDescent="0.25">
      <c r="A5" s="34" t="s">
        <v>42</v>
      </c>
      <c r="B5" s="39" t="s">
        <v>43</v>
      </c>
      <c r="C5" s="16"/>
      <c r="D5" s="37"/>
      <c r="E5" s="38"/>
    </row>
    <row r="6" spans="1:9" ht="15" customHeight="1" x14ac:dyDescent="0.25">
      <c r="A6" s="34"/>
      <c r="B6" s="39"/>
      <c r="C6" s="16"/>
      <c r="D6" s="37"/>
      <c r="E6" s="38"/>
    </row>
    <row r="7" spans="1:9" ht="15" customHeight="1" x14ac:dyDescent="0.25">
      <c r="A7" s="57" t="s">
        <v>84</v>
      </c>
      <c r="B7" s="57"/>
      <c r="C7" s="57"/>
      <c r="D7" s="57"/>
      <c r="E7" s="57"/>
      <c r="F7" s="57"/>
      <c r="G7" s="57"/>
    </row>
    <row r="8" spans="1:9" ht="15" customHeight="1" x14ac:dyDescent="0.25">
      <c r="A8" s="57" t="s">
        <v>11</v>
      </c>
      <c r="B8" s="57"/>
      <c r="C8" s="57"/>
      <c r="D8" s="57"/>
      <c r="E8" s="57"/>
      <c r="F8" s="57"/>
      <c r="G8" s="57"/>
    </row>
    <row r="9" spans="1:9" ht="15" customHeight="1" x14ac:dyDescent="0.25">
      <c r="A9" s="7"/>
      <c r="B9" s="7"/>
      <c r="C9" s="7"/>
      <c r="D9" s="7"/>
      <c r="E9" s="7"/>
      <c r="F9" s="7"/>
      <c r="G9" s="7"/>
    </row>
    <row r="10" spans="1:9" s="16" customFormat="1" ht="28.5" customHeight="1" thickBot="1" x14ac:dyDescent="0.3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72</v>
      </c>
      <c r="G10" s="2" t="s">
        <v>44</v>
      </c>
      <c r="I10" s="33"/>
    </row>
    <row r="11" spans="1:9" ht="15" customHeight="1" x14ac:dyDescent="0.25">
      <c r="A11" s="12"/>
      <c r="B11" s="12"/>
      <c r="C11" s="12"/>
      <c r="D11" s="12"/>
      <c r="E11" s="12"/>
      <c r="F11" s="12"/>
      <c r="G11" s="10"/>
    </row>
    <row r="12" spans="1:9" ht="15" customHeight="1" x14ac:dyDescent="0.25">
      <c r="A12" s="40" t="s">
        <v>23</v>
      </c>
      <c r="B12" s="10" t="s">
        <v>8</v>
      </c>
      <c r="C12" s="51">
        <v>0</v>
      </c>
      <c r="D12" s="51">
        <v>405</v>
      </c>
      <c r="E12" s="51">
        <v>374</v>
      </c>
      <c r="F12" s="52">
        <f>AVERAGE(C12:E12)</f>
        <v>259.66666666666669</v>
      </c>
      <c r="G12" s="51">
        <v>405</v>
      </c>
    </row>
    <row r="13" spans="1:9" ht="15" customHeight="1" x14ac:dyDescent="0.25">
      <c r="A13" s="41"/>
      <c r="B13" s="10"/>
      <c r="C13" s="10"/>
      <c r="D13" s="10"/>
      <c r="E13" s="10"/>
      <c r="F13" s="13"/>
      <c r="G13" s="10"/>
    </row>
    <row r="14" spans="1:9" s="16" customFormat="1" ht="15" customHeight="1" thickBot="1" x14ac:dyDescent="0.3">
      <c r="A14" s="14"/>
      <c r="B14" s="14"/>
      <c r="C14" s="15"/>
      <c r="D14" s="15"/>
      <c r="E14" s="15"/>
      <c r="F14" s="15"/>
      <c r="G14" s="14"/>
      <c r="I14" s="33"/>
    </row>
    <row r="15" spans="1:9" ht="15" customHeight="1" thickTop="1" x14ac:dyDescent="0.25">
      <c r="A15" s="20" t="s">
        <v>25</v>
      </c>
    </row>
    <row r="18" spans="1:9" ht="15" customHeight="1" x14ac:dyDescent="0.25">
      <c r="A18" s="57" t="s">
        <v>85</v>
      </c>
      <c r="B18" s="57"/>
      <c r="C18" s="57"/>
      <c r="D18" s="57"/>
      <c r="E18" s="57"/>
      <c r="F18" s="57"/>
    </row>
    <row r="19" spans="1:9" ht="15" customHeight="1" x14ac:dyDescent="0.25">
      <c r="A19" s="57" t="s">
        <v>35</v>
      </c>
      <c r="B19" s="57"/>
      <c r="C19" s="57"/>
      <c r="D19" s="57"/>
      <c r="E19" s="57"/>
      <c r="F19" s="57"/>
    </row>
    <row r="20" spans="1:9" ht="15" customHeight="1" x14ac:dyDescent="0.25">
      <c r="A20" s="57" t="s">
        <v>45</v>
      </c>
      <c r="B20" s="57"/>
      <c r="C20" s="57"/>
      <c r="D20" s="57"/>
      <c r="E20" s="57"/>
      <c r="F20" s="57"/>
    </row>
    <row r="22" spans="1:9" s="16" customFormat="1" ht="15" customHeight="1" thickBot="1" x14ac:dyDescent="0.3">
      <c r="A22" s="17" t="s">
        <v>2</v>
      </c>
      <c r="B22" s="17" t="s">
        <v>4</v>
      </c>
      <c r="C22" s="17" t="s">
        <v>5</v>
      </c>
      <c r="D22" s="17" t="s">
        <v>6</v>
      </c>
      <c r="E22" s="17" t="s">
        <v>7</v>
      </c>
      <c r="F22" s="17" t="s">
        <v>72</v>
      </c>
      <c r="I22" s="33"/>
    </row>
    <row r="23" spans="1:9" ht="15" customHeight="1" x14ac:dyDescent="0.25">
      <c r="A23" s="12"/>
      <c r="B23" s="12"/>
      <c r="C23" s="12"/>
      <c r="D23" s="12"/>
      <c r="E23" s="12"/>
      <c r="F23" s="10"/>
    </row>
    <row r="24" spans="1:9" ht="15" customHeight="1" x14ac:dyDescent="0.25">
      <c r="A24" s="40" t="s">
        <v>23</v>
      </c>
      <c r="B24" s="10"/>
      <c r="C24" s="10"/>
      <c r="D24" s="10"/>
      <c r="E24" s="10"/>
      <c r="F24" s="10"/>
    </row>
    <row r="25" spans="1:9" ht="15" customHeight="1" x14ac:dyDescent="0.25">
      <c r="A25" s="42" t="s">
        <v>18</v>
      </c>
      <c r="B25" s="13">
        <v>0</v>
      </c>
      <c r="C25" s="13">
        <v>0</v>
      </c>
      <c r="D25" s="13">
        <v>9999476.5399999991</v>
      </c>
      <c r="E25" s="13">
        <f>SUM(B25:D25)</f>
        <v>9999476.5399999991</v>
      </c>
      <c r="F25" s="13">
        <f>AVERAGE(B25:D25)</f>
        <v>3333158.8466666662</v>
      </c>
    </row>
    <row r="26" spans="1:9" ht="15" customHeight="1" x14ac:dyDescent="0.25">
      <c r="A26" s="42" t="s">
        <v>19</v>
      </c>
      <c r="B26" s="13">
        <v>0</v>
      </c>
      <c r="C26" s="13">
        <v>0</v>
      </c>
      <c r="D26" s="13">
        <v>112480105.02</v>
      </c>
      <c r="E26" s="13">
        <f>SUM(B26:D26)</f>
        <v>112480105.02</v>
      </c>
      <c r="F26" s="13">
        <f t="shared" ref="F26:F27" si="0">AVERAGE(B26:D26)</f>
        <v>37493368.339999996</v>
      </c>
    </row>
    <row r="27" spans="1:9" ht="15" customHeight="1" x14ac:dyDescent="0.25">
      <c r="A27" s="42" t="s">
        <v>20</v>
      </c>
      <c r="B27" s="13">
        <v>0</v>
      </c>
      <c r="C27" s="13">
        <v>0</v>
      </c>
      <c r="D27" s="13">
        <v>2679414</v>
      </c>
      <c r="E27" s="13">
        <f>SUM(B27:D27)</f>
        <v>2679414</v>
      </c>
      <c r="F27" s="13">
        <f t="shared" si="0"/>
        <v>893138</v>
      </c>
    </row>
    <row r="28" spans="1:9" ht="15" customHeight="1" x14ac:dyDescent="0.25">
      <c r="A28" s="42"/>
      <c r="B28" s="25"/>
      <c r="C28" s="25"/>
      <c r="D28" s="25"/>
      <c r="E28" s="25"/>
      <c r="F28" s="13"/>
    </row>
    <row r="29" spans="1:9" s="16" customFormat="1" ht="15" customHeight="1" thickBot="1" x14ac:dyDescent="0.3">
      <c r="A29" s="14" t="s">
        <v>12</v>
      </c>
      <c r="B29" s="26">
        <f>SUM(B25:B28)</f>
        <v>0</v>
      </c>
      <c r="C29" s="26">
        <f>SUM(C25:C28)</f>
        <v>0</v>
      </c>
      <c r="D29" s="26">
        <f>SUM(D25:D28)</f>
        <v>125158995.56</v>
      </c>
      <c r="E29" s="26">
        <f>SUM(E25:E28)</f>
        <v>125158995.56</v>
      </c>
      <c r="F29" s="26">
        <f>AVERAGE(B29:D29)</f>
        <v>41719665.186666667</v>
      </c>
      <c r="I29" s="33"/>
    </row>
    <row r="30" spans="1:9" ht="15" customHeight="1" thickTop="1" x14ac:dyDescent="0.25">
      <c r="A30" s="20" t="s">
        <v>25</v>
      </c>
    </row>
    <row r="33" spans="1:5" ht="15" customHeight="1" x14ac:dyDescent="0.25">
      <c r="A33" s="57" t="s">
        <v>86</v>
      </c>
      <c r="B33" s="57"/>
      <c r="C33" s="57"/>
      <c r="D33" s="57"/>
      <c r="E33" s="57"/>
    </row>
    <row r="34" spans="1:5" ht="15" customHeight="1" x14ac:dyDescent="0.25">
      <c r="A34" s="57" t="s">
        <v>34</v>
      </c>
      <c r="B34" s="57"/>
      <c r="C34" s="57"/>
      <c r="D34" s="57"/>
      <c r="E34" s="57"/>
    </row>
    <row r="35" spans="1:5" ht="15" customHeight="1" x14ac:dyDescent="0.25">
      <c r="A35" s="57" t="s">
        <v>45</v>
      </c>
      <c r="B35" s="57"/>
      <c r="C35" s="57"/>
      <c r="D35" s="57"/>
      <c r="E35" s="57"/>
    </row>
    <row r="36" spans="1:5" ht="15" customHeight="1" x14ac:dyDescent="0.25">
      <c r="A36" s="7"/>
      <c r="B36" s="7"/>
      <c r="C36" s="7"/>
      <c r="D36" s="7"/>
      <c r="E36" s="7"/>
    </row>
    <row r="37" spans="1:5" ht="15" customHeight="1" thickBot="1" x14ac:dyDescent="0.3">
      <c r="A37" s="17" t="s">
        <v>9</v>
      </c>
      <c r="B37" s="17" t="s">
        <v>4</v>
      </c>
      <c r="C37" s="17" t="s">
        <v>5</v>
      </c>
      <c r="D37" s="17" t="s">
        <v>6</v>
      </c>
      <c r="E37" s="17" t="s">
        <v>7</v>
      </c>
    </row>
    <row r="38" spans="1:5" ht="15" customHeight="1" x14ac:dyDescent="0.25">
      <c r="A38" s="10"/>
      <c r="B38" s="10"/>
      <c r="C38" s="10"/>
      <c r="D38" s="10"/>
      <c r="E38" s="10"/>
    </row>
    <row r="39" spans="1:5" ht="15" customHeight="1" x14ac:dyDescent="0.25">
      <c r="A39" s="10" t="s">
        <v>62</v>
      </c>
      <c r="B39" s="27">
        <v>0</v>
      </c>
      <c r="C39" s="27">
        <v>0</v>
      </c>
      <c r="D39" s="27">
        <v>9999476.5399999991</v>
      </c>
      <c r="E39" s="27">
        <f>SUM(B39:D39)</f>
        <v>9999476.5399999991</v>
      </c>
    </row>
    <row r="40" spans="1:5" ht="15" customHeight="1" x14ac:dyDescent="0.25">
      <c r="A40" s="10" t="s">
        <v>24</v>
      </c>
      <c r="B40" s="27">
        <v>0</v>
      </c>
      <c r="C40" s="27">
        <v>0</v>
      </c>
      <c r="D40" s="27">
        <v>11948345.02</v>
      </c>
      <c r="E40" s="27">
        <f t="shared" ref="E40:E51" si="1">SUM(B40:D40)</f>
        <v>11948345.02</v>
      </c>
    </row>
    <row r="41" spans="1:5" ht="15" customHeight="1" x14ac:dyDescent="0.25">
      <c r="A41" s="10" t="s">
        <v>63</v>
      </c>
      <c r="B41" s="27">
        <v>0</v>
      </c>
      <c r="C41" s="27">
        <v>0</v>
      </c>
      <c r="D41" s="27">
        <v>100531760</v>
      </c>
      <c r="E41" s="27">
        <f t="shared" si="1"/>
        <v>100531760</v>
      </c>
    </row>
    <row r="42" spans="1:5" ht="15" customHeight="1" x14ac:dyDescent="0.25">
      <c r="A42" s="10" t="s">
        <v>64</v>
      </c>
      <c r="B42" s="27"/>
      <c r="C42" s="27"/>
      <c r="D42" s="27"/>
      <c r="E42" s="27">
        <f t="shared" si="1"/>
        <v>0</v>
      </c>
    </row>
    <row r="43" spans="1:5" ht="15" customHeight="1" x14ac:dyDescent="0.25">
      <c r="A43" s="10" t="s">
        <v>58</v>
      </c>
      <c r="B43" s="27"/>
      <c r="C43" s="27"/>
      <c r="D43" s="27"/>
      <c r="E43" s="27">
        <f t="shared" si="1"/>
        <v>0</v>
      </c>
    </row>
    <row r="44" spans="1:5" ht="15" customHeight="1" x14ac:dyDescent="0.25">
      <c r="A44" s="10" t="s">
        <v>59</v>
      </c>
      <c r="B44" s="27"/>
      <c r="C44" s="27"/>
      <c r="D44" s="27"/>
      <c r="E44" s="27">
        <f t="shared" si="1"/>
        <v>0</v>
      </c>
    </row>
    <row r="45" spans="1:5" ht="15" customHeight="1" x14ac:dyDescent="0.25">
      <c r="A45" s="10" t="s">
        <v>60</v>
      </c>
      <c r="B45" s="27"/>
      <c r="C45" s="27"/>
      <c r="D45" s="27"/>
      <c r="E45" s="27">
        <f t="shared" si="1"/>
        <v>0</v>
      </c>
    </row>
    <row r="46" spans="1:5" ht="15" customHeight="1" x14ac:dyDescent="0.25">
      <c r="A46" s="10" t="s">
        <v>65</v>
      </c>
      <c r="B46" s="27">
        <v>0</v>
      </c>
      <c r="C46" s="27">
        <v>0</v>
      </c>
      <c r="D46" s="27">
        <v>2679414</v>
      </c>
      <c r="E46" s="27">
        <f t="shared" si="1"/>
        <v>2679414</v>
      </c>
    </row>
    <row r="47" spans="1:5" ht="15" customHeight="1" x14ac:dyDescent="0.25">
      <c r="A47" s="10" t="s">
        <v>66</v>
      </c>
      <c r="B47" s="27"/>
      <c r="C47" s="27"/>
      <c r="D47" s="27"/>
      <c r="E47" s="27">
        <f t="shared" si="1"/>
        <v>0</v>
      </c>
    </row>
    <row r="48" spans="1:5" ht="15" customHeight="1" x14ac:dyDescent="0.25">
      <c r="A48" s="10" t="s">
        <v>67</v>
      </c>
      <c r="B48" s="27"/>
      <c r="C48" s="27"/>
      <c r="D48" s="27"/>
      <c r="E48" s="27">
        <f t="shared" si="1"/>
        <v>0</v>
      </c>
    </row>
    <row r="49" spans="1:9" ht="15" customHeight="1" x14ac:dyDescent="0.25">
      <c r="A49" s="10" t="s">
        <v>68</v>
      </c>
      <c r="B49" s="27"/>
      <c r="C49" s="27"/>
      <c r="D49" s="27"/>
      <c r="E49" s="27">
        <f t="shared" si="1"/>
        <v>0</v>
      </c>
    </row>
    <row r="50" spans="1:9" ht="15" customHeight="1" x14ac:dyDescent="0.25">
      <c r="A50" s="10" t="s">
        <v>69</v>
      </c>
      <c r="B50" s="27"/>
      <c r="C50" s="27"/>
      <c r="D50" s="27"/>
      <c r="E50" s="27">
        <f t="shared" si="1"/>
        <v>0</v>
      </c>
    </row>
    <row r="51" spans="1:9" ht="15" customHeight="1" x14ac:dyDescent="0.25">
      <c r="A51" s="10"/>
      <c r="B51" s="27"/>
      <c r="C51" s="27"/>
      <c r="D51" s="27"/>
      <c r="E51" s="27">
        <f t="shared" si="1"/>
        <v>0</v>
      </c>
    </row>
    <row r="52" spans="1:9" ht="15" customHeight="1" thickBot="1" x14ac:dyDescent="0.3">
      <c r="A52" s="14" t="s">
        <v>12</v>
      </c>
      <c r="B52" s="28">
        <f t="shared" ref="B52:E52" si="2">SUM(B39:B51)</f>
        <v>0</v>
      </c>
      <c r="C52" s="28">
        <f t="shared" si="2"/>
        <v>0</v>
      </c>
      <c r="D52" s="28">
        <f t="shared" si="2"/>
        <v>125158995.56</v>
      </c>
      <c r="E52" s="28">
        <f t="shared" si="2"/>
        <v>125158995.56</v>
      </c>
    </row>
    <row r="53" spans="1:9" ht="15" customHeight="1" thickTop="1" x14ac:dyDescent="0.25">
      <c r="A53" s="20" t="s">
        <v>25</v>
      </c>
      <c r="B53" s="21"/>
      <c r="C53" s="21"/>
      <c r="D53" s="21"/>
      <c r="E53" s="21"/>
    </row>
    <row r="56" spans="1:9" ht="15" customHeight="1" x14ac:dyDescent="0.25">
      <c r="A56" s="57" t="s">
        <v>87</v>
      </c>
      <c r="B56" s="57"/>
      <c r="C56" s="57"/>
      <c r="D56" s="57"/>
      <c r="E56" s="57"/>
    </row>
    <row r="57" spans="1:9" ht="15" customHeight="1" x14ac:dyDescent="0.25">
      <c r="A57" s="57" t="s">
        <v>13</v>
      </c>
      <c r="B57" s="57"/>
      <c r="C57" s="57"/>
      <c r="D57" s="57"/>
      <c r="E57" s="57"/>
    </row>
    <row r="58" spans="1:9" ht="18" customHeight="1" x14ac:dyDescent="0.25">
      <c r="A58" s="57" t="s">
        <v>45</v>
      </c>
      <c r="B58" s="57"/>
      <c r="C58" s="57"/>
      <c r="D58" s="57"/>
      <c r="E58" s="57"/>
    </row>
    <row r="59" spans="1:9" ht="18" customHeight="1" x14ac:dyDescent="0.25">
      <c r="A59" s="7"/>
      <c r="B59" s="7"/>
      <c r="C59" s="7"/>
      <c r="D59" s="7"/>
      <c r="E59" s="7"/>
    </row>
    <row r="60" spans="1:9" s="16" customFormat="1" ht="15" customHeight="1" thickBot="1" x14ac:dyDescent="0.3">
      <c r="A60" s="17" t="s">
        <v>9</v>
      </c>
      <c r="B60" s="17" t="s">
        <v>4</v>
      </c>
      <c r="C60" s="17" t="s">
        <v>5</v>
      </c>
      <c r="D60" s="17" t="s">
        <v>6</v>
      </c>
      <c r="E60" s="17" t="s">
        <v>7</v>
      </c>
      <c r="I60" s="33"/>
    </row>
    <row r="61" spans="1:9" ht="15" customHeight="1" x14ac:dyDescent="0.25">
      <c r="A61" s="10"/>
      <c r="B61" s="10"/>
      <c r="C61" s="10"/>
      <c r="D61" s="10"/>
      <c r="E61" s="10"/>
    </row>
    <row r="62" spans="1:9" ht="15" customHeight="1" x14ac:dyDescent="0.25">
      <c r="A62" s="10" t="s">
        <v>75</v>
      </c>
      <c r="B62" s="13">
        <v>100531760</v>
      </c>
      <c r="C62" s="13">
        <f>+B66</f>
        <v>100531760</v>
      </c>
      <c r="D62" s="13">
        <f>+C66</f>
        <v>115391885</v>
      </c>
      <c r="E62" s="13">
        <f>B62</f>
        <v>100531760</v>
      </c>
    </row>
    <row r="63" spans="1:9" ht="15" customHeight="1" x14ac:dyDescent="0.25">
      <c r="A63" s="10" t="s">
        <v>14</v>
      </c>
      <c r="B63" s="13">
        <v>0</v>
      </c>
      <c r="C63" s="13">
        <v>14860125</v>
      </c>
      <c r="D63" s="13">
        <v>17806068</v>
      </c>
      <c r="E63" s="13">
        <f>SUM(B63:D63)</f>
        <v>32666193</v>
      </c>
    </row>
    <row r="64" spans="1:9" ht="15" customHeight="1" x14ac:dyDescent="0.25">
      <c r="A64" s="10" t="s">
        <v>15</v>
      </c>
      <c r="B64" s="13">
        <f>+B62+B63</f>
        <v>100531760</v>
      </c>
      <c r="C64" s="13">
        <f>+C62+C63</f>
        <v>115391885</v>
      </c>
      <c r="D64" s="13">
        <f>+D62+D63</f>
        <v>133197953</v>
      </c>
      <c r="E64" s="13">
        <f>SUM(E62:E63)</f>
        <v>133197953</v>
      </c>
    </row>
    <row r="65" spans="1:9" ht="15" customHeight="1" x14ac:dyDescent="0.25">
      <c r="A65" s="10" t="s">
        <v>16</v>
      </c>
      <c r="B65" s="13">
        <v>0</v>
      </c>
      <c r="C65" s="13">
        <v>0</v>
      </c>
      <c r="D65" s="13">
        <v>125158995.56</v>
      </c>
      <c r="E65" s="13">
        <f>SUM(B65:D65)</f>
        <v>125158995.56</v>
      </c>
    </row>
    <row r="66" spans="1:9" ht="15" customHeight="1" x14ac:dyDescent="0.25">
      <c r="A66" s="10" t="s">
        <v>17</v>
      </c>
      <c r="B66" s="13">
        <f>+B64-B65</f>
        <v>100531760</v>
      </c>
      <c r="C66" s="13">
        <f>+C64-C65</f>
        <v>115391885</v>
      </c>
      <c r="D66" s="13">
        <f>+D64-D65</f>
        <v>8038957.4399999976</v>
      </c>
      <c r="E66" s="13">
        <f>E64-E65</f>
        <v>8038957.4399999976</v>
      </c>
    </row>
    <row r="67" spans="1:9" s="16" customFormat="1" ht="15" customHeight="1" thickBot="1" x14ac:dyDescent="0.3">
      <c r="A67" s="14"/>
      <c r="B67" s="15"/>
      <c r="C67" s="15"/>
      <c r="D67" s="15"/>
      <c r="E67" s="15"/>
      <c r="I67" s="33"/>
    </row>
    <row r="68" spans="1:9" ht="15" customHeight="1" thickTop="1" x14ac:dyDescent="0.25">
      <c r="A68" s="20" t="s">
        <v>25</v>
      </c>
    </row>
  </sheetData>
  <mergeCells count="12">
    <mergeCell ref="A1:B1"/>
    <mergeCell ref="A58:E58"/>
    <mergeCell ref="A8:G8"/>
    <mergeCell ref="A34:E34"/>
    <mergeCell ref="A35:E35"/>
    <mergeCell ref="A57:E57"/>
    <mergeCell ref="A19:F19"/>
    <mergeCell ref="A20:F20"/>
    <mergeCell ref="A7:G7"/>
    <mergeCell ref="A18:F18"/>
    <mergeCell ref="A33:E33"/>
    <mergeCell ref="A56:E56"/>
  </mergeCells>
  <printOptions horizontalCentered="1" verticalCentered="1"/>
  <pageMargins left="0.70866141732283472" right="1.1811023622047245" top="0.31496062992125984" bottom="0.19685039370078741" header="0.31496062992125984" footer="0.31496062992125984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selection activeCell="F58" sqref="F58"/>
    </sheetView>
  </sheetViews>
  <sheetFormatPr baseColWidth="10" defaultColWidth="11.5703125" defaultRowHeight="15" customHeight="1" x14ac:dyDescent="0.25"/>
  <cols>
    <col min="1" max="1" width="51.140625" style="10" customWidth="1"/>
    <col min="2" max="2" width="14.85546875" style="10" customWidth="1"/>
    <col min="3" max="3" width="14.140625" style="10" customWidth="1"/>
    <col min="4" max="4" width="14.140625" style="10" bestFit="1" customWidth="1"/>
    <col min="5" max="5" width="15.85546875" style="10" customWidth="1"/>
    <col min="6" max="6" width="16.5703125" style="10" customWidth="1"/>
    <col min="7" max="7" width="13.28515625" style="10" customWidth="1"/>
    <col min="8" max="8" width="11.5703125" style="10"/>
    <col min="9" max="9" width="14" style="5" bestFit="1" customWidth="1"/>
    <col min="10" max="16384" width="11.5703125" style="10"/>
  </cols>
  <sheetData>
    <row r="1" spans="1:9" ht="15" customHeight="1" x14ac:dyDescent="0.25">
      <c r="A1" s="58" t="s">
        <v>74</v>
      </c>
      <c r="B1" s="58"/>
    </row>
    <row r="2" spans="1:9" ht="15" customHeight="1" x14ac:dyDescent="0.25">
      <c r="A2" s="23" t="s">
        <v>0</v>
      </c>
      <c r="B2" s="35" t="s">
        <v>21</v>
      </c>
    </row>
    <row r="3" spans="1:9" ht="15" customHeight="1" x14ac:dyDescent="0.25">
      <c r="A3" s="23" t="s">
        <v>1</v>
      </c>
      <c r="B3" s="35" t="s">
        <v>22</v>
      </c>
      <c r="C3" s="43"/>
      <c r="D3" s="38"/>
      <c r="E3" s="38"/>
    </row>
    <row r="4" spans="1:9" ht="15" customHeight="1" x14ac:dyDescent="0.25">
      <c r="A4" s="23" t="s">
        <v>10</v>
      </c>
      <c r="B4" s="35" t="s">
        <v>22</v>
      </c>
      <c r="C4" s="43"/>
      <c r="D4" s="38"/>
      <c r="E4" s="38"/>
    </row>
    <row r="5" spans="1:9" ht="15" customHeight="1" x14ac:dyDescent="0.25">
      <c r="A5" s="23" t="s">
        <v>42</v>
      </c>
      <c r="B5" s="44" t="s">
        <v>46</v>
      </c>
      <c r="D5" s="38"/>
      <c r="E5" s="38"/>
    </row>
    <row r="6" spans="1:9" ht="15" customHeight="1" x14ac:dyDescent="0.25">
      <c r="A6" s="23"/>
      <c r="B6" s="44"/>
      <c r="D6" s="38"/>
      <c r="E6" s="38"/>
    </row>
    <row r="7" spans="1:9" ht="15" customHeight="1" x14ac:dyDescent="0.25">
      <c r="A7" s="59" t="s">
        <v>84</v>
      </c>
      <c r="B7" s="59"/>
      <c r="C7" s="59"/>
      <c r="D7" s="59"/>
      <c r="E7" s="59"/>
      <c r="F7" s="59"/>
      <c r="G7" s="59"/>
    </row>
    <row r="8" spans="1:9" ht="15" customHeight="1" x14ac:dyDescent="0.25">
      <c r="A8" s="59" t="s">
        <v>11</v>
      </c>
      <c r="B8" s="59"/>
      <c r="C8" s="59"/>
      <c r="D8" s="59"/>
      <c r="E8" s="59"/>
      <c r="F8" s="59"/>
    </row>
    <row r="9" spans="1:9" ht="15" customHeight="1" x14ac:dyDescent="0.25">
      <c r="A9" s="24"/>
      <c r="B9" s="24"/>
      <c r="C9" s="24"/>
      <c r="D9" s="24"/>
      <c r="E9" s="24"/>
      <c r="F9" s="24"/>
    </row>
    <row r="10" spans="1:9" s="1" customFormat="1" ht="28.5" customHeight="1" thickBot="1" x14ac:dyDescent="0.3">
      <c r="A10" s="2" t="s">
        <v>2</v>
      </c>
      <c r="B10" s="2" t="s">
        <v>3</v>
      </c>
      <c r="C10" s="2" t="s">
        <v>26</v>
      </c>
      <c r="D10" s="2" t="s">
        <v>27</v>
      </c>
      <c r="E10" s="2" t="s">
        <v>28</v>
      </c>
      <c r="F10" s="2" t="s">
        <v>72</v>
      </c>
      <c r="G10" s="2" t="s">
        <v>44</v>
      </c>
      <c r="I10" s="11"/>
    </row>
    <row r="11" spans="1:9" ht="15" customHeight="1" x14ac:dyDescent="0.25">
      <c r="A11" s="12"/>
      <c r="B11" s="12"/>
      <c r="C11" s="12"/>
      <c r="D11" s="12"/>
      <c r="E11" s="12"/>
      <c r="F11" s="12"/>
    </row>
    <row r="12" spans="1:9" ht="15" customHeight="1" x14ac:dyDescent="0.25">
      <c r="A12" s="40" t="s">
        <v>23</v>
      </c>
      <c r="B12" s="10" t="s">
        <v>8</v>
      </c>
      <c r="C12" s="51">
        <v>364</v>
      </c>
      <c r="D12" s="51">
        <v>351</v>
      </c>
      <c r="E12" s="51">
        <v>340</v>
      </c>
      <c r="F12" s="52">
        <f>AVERAGE(C12:E12)</f>
        <v>351.66666666666669</v>
      </c>
      <c r="G12" s="51">
        <v>364</v>
      </c>
    </row>
    <row r="13" spans="1:9" ht="15" customHeight="1" x14ac:dyDescent="0.25">
      <c r="A13" s="41"/>
      <c r="F13" s="13"/>
    </row>
    <row r="14" spans="1:9" s="1" customFormat="1" ht="15" customHeight="1" thickBot="1" x14ac:dyDescent="0.3">
      <c r="A14" s="14"/>
      <c r="B14" s="14"/>
      <c r="C14" s="15"/>
      <c r="D14" s="15"/>
      <c r="E14" s="15"/>
      <c r="F14" s="15"/>
      <c r="G14" s="14"/>
      <c r="I14" s="11"/>
    </row>
    <row r="15" spans="1:9" ht="15" customHeight="1" thickTop="1" x14ac:dyDescent="0.25">
      <c r="A15" s="10" t="s">
        <v>78</v>
      </c>
    </row>
    <row r="18" spans="1:9" ht="15" customHeight="1" x14ac:dyDescent="0.25">
      <c r="A18" s="59" t="s">
        <v>85</v>
      </c>
      <c r="B18" s="59"/>
      <c r="C18" s="59"/>
      <c r="D18" s="59"/>
      <c r="E18" s="59"/>
      <c r="F18" s="59"/>
    </row>
    <row r="19" spans="1:9" ht="15" customHeight="1" x14ac:dyDescent="0.25">
      <c r="A19" s="59" t="s">
        <v>83</v>
      </c>
      <c r="B19" s="59"/>
      <c r="C19" s="59"/>
      <c r="D19" s="59"/>
      <c r="E19" s="59"/>
      <c r="F19" s="59"/>
    </row>
    <row r="20" spans="1:9" ht="15" customHeight="1" x14ac:dyDescent="0.25">
      <c r="A20" s="57" t="s">
        <v>45</v>
      </c>
      <c r="B20" s="57"/>
      <c r="C20" s="57"/>
      <c r="D20" s="57"/>
      <c r="E20" s="57"/>
      <c r="F20" s="57"/>
    </row>
    <row r="21" spans="1:9" ht="15" customHeight="1" x14ac:dyDescent="0.25">
      <c r="A21" s="7"/>
      <c r="B21" s="7"/>
      <c r="C21" s="7"/>
      <c r="D21" s="7"/>
      <c r="E21" s="7"/>
      <c r="F21" s="7"/>
    </row>
    <row r="22" spans="1:9" s="1" customFormat="1" ht="15" customHeight="1" thickBot="1" x14ac:dyDescent="0.3">
      <c r="A22" s="17" t="s">
        <v>2</v>
      </c>
      <c r="B22" s="17" t="s">
        <v>26</v>
      </c>
      <c r="C22" s="17" t="s">
        <v>27</v>
      </c>
      <c r="D22" s="17" t="s">
        <v>28</v>
      </c>
      <c r="E22" s="17" t="s">
        <v>29</v>
      </c>
      <c r="F22" s="17" t="s">
        <v>72</v>
      </c>
      <c r="I22" s="11"/>
    </row>
    <row r="23" spans="1:9" ht="15" customHeight="1" x14ac:dyDescent="0.25">
      <c r="A23" s="12"/>
      <c r="B23" s="12"/>
      <c r="C23" s="12"/>
      <c r="D23" s="12"/>
      <c r="E23" s="12"/>
    </row>
    <row r="24" spans="1:9" ht="15" customHeight="1" x14ac:dyDescent="0.25">
      <c r="A24" s="40" t="s">
        <v>23</v>
      </c>
    </row>
    <row r="25" spans="1:9" ht="15" customHeight="1" x14ac:dyDescent="0.25">
      <c r="A25" s="42" t="s">
        <v>18</v>
      </c>
      <c r="B25" s="27">
        <v>9990318</v>
      </c>
      <c r="C25" s="27">
        <v>20148597.899999999</v>
      </c>
      <c r="D25" s="27">
        <v>9836997.7899999991</v>
      </c>
      <c r="E25" s="27">
        <f>SUM(B25:D25)</f>
        <v>39975913.689999998</v>
      </c>
      <c r="F25" s="27">
        <f>AVERAGE(B25:D25)</f>
        <v>13325304.563333333</v>
      </c>
    </row>
    <row r="26" spans="1:9" ht="15" customHeight="1" x14ac:dyDescent="0.25">
      <c r="A26" s="42" t="s">
        <v>19</v>
      </c>
      <c r="B26" s="27">
        <v>2110429.25</v>
      </c>
      <c r="C26" s="27">
        <v>0</v>
      </c>
      <c r="D26" s="27">
        <v>0</v>
      </c>
      <c r="E26" s="27">
        <f>SUM(B26:D26)</f>
        <v>2110429.25</v>
      </c>
      <c r="F26" s="27">
        <f t="shared" ref="F26:F27" si="0">AVERAGE(B26:D26)</f>
        <v>703476.41666666663</v>
      </c>
    </row>
    <row r="27" spans="1:9" ht="15" customHeight="1" x14ac:dyDescent="0.25">
      <c r="A27" s="42" t="s">
        <v>20</v>
      </c>
      <c r="B27" s="27">
        <v>0</v>
      </c>
      <c r="C27" s="27">
        <v>0</v>
      </c>
      <c r="D27" s="27">
        <v>5004292.4400000004</v>
      </c>
      <c r="E27" s="27">
        <f>SUM(B27:D27)</f>
        <v>5004292.4400000004</v>
      </c>
      <c r="F27" s="27">
        <f t="shared" si="0"/>
        <v>1668097.4800000002</v>
      </c>
    </row>
    <row r="28" spans="1:9" ht="15" customHeight="1" x14ac:dyDescent="0.25">
      <c r="A28" s="42"/>
      <c r="B28" s="27"/>
      <c r="C28" s="27"/>
      <c r="D28" s="27"/>
      <c r="E28" s="27"/>
      <c r="F28" s="27"/>
    </row>
    <row r="29" spans="1:9" s="1" customFormat="1" ht="15" customHeight="1" thickBot="1" x14ac:dyDescent="0.3">
      <c r="A29" s="14" t="s">
        <v>12</v>
      </c>
      <c r="B29" s="28">
        <f>SUM(B25:B28)</f>
        <v>12100747.25</v>
      </c>
      <c r="C29" s="28">
        <f>SUM(C25:C28)</f>
        <v>20148597.899999999</v>
      </c>
      <c r="D29" s="28">
        <f>SUM(D25:D28)</f>
        <v>14841290.23</v>
      </c>
      <c r="E29" s="28">
        <f>SUM(E25:E28)</f>
        <v>47090635.379999995</v>
      </c>
      <c r="F29" s="28">
        <f>AVERAGE(B29:D29)</f>
        <v>15696878.459999999</v>
      </c>
      <c r="I29" s="11"/>
    </row>
    <row r="30" spans="1:9" ht="15" customHeight="1" thickTop="1" x14ac:dyDescent="0.25">
      <c r="A30" s="10" t="s">
        <v>78</v>
      </c>
    </row>
    <row r="33" spans="1:9" ht="15" customHeight="1" x14ac:dyDescent="0.25">
      <c r="A33" s="59" t="s">
        <v>86</v>
      </c>
      <c r="B33" s="59"/>
      <c r="C33" s="59"/>
      <c r="D33" s="59"/>
      <c r="E33" s="59"/>
    </row>
    <row r="34" spans="1:9" ht="15" customHeight="1" x14ac:dyDescent="0.25">
      <c r="A34" s="59" t="s">
        <v>34</v>
      </c>
      <c r="B34" s="59"/>
      <c r="C34" s="59"/>
      <c r="D34" s="59"/>
      <c r="E34" s="59"/>
    </row>
    <row r="35" spans="1:9" ht="15" customHeight="1" x14ac:dyDescent="0.25">
      <c r="A35" s="59" t="s">
        <v>45</v>
      </c>
      <c r="B35" s="59"/>
      <c r="C35" s="59"/>
      <c r="D35" s="59"/>
      <c r="E35" s="59"/>
    </row>
    <row r="36" spans="1:9" ht="15" customHeight="1" x14ac:dyDescent="0.25">
      <c r="A36" s="24"/>
      <c r="B36" s="24"/>
      <c r="C36" s="24"/>
      <c r="D36" s="24"/>
      <c r="E36" s="24"/>
    </row>
    <row r="37" spans="1:9" ht="15" customHeight="1" thickBot="1" x14ac:dyDescent="0.3">
      <c r="A37" s="17" t="s">
        <v>9</v>
      </c>
      <c r="B37" s="17" t="s">
        <v>26</v>
      </c>
      <c r="C37" s="17" t="s">
        <v>27</v>
      </c>
      <c r="D37" s="17" t="s">
        <v>28</v>
      </c>
      <c r="E37" s="17" t="s">
        <v>29</v>
      </c>
      <c r="F37" s="5"/>
      <c r="I37" s="10"/>
    </row>
    <row r="38" spans="1:9" ht="15" customHeight="1" x14ac:dyDescent="0.25">
      <c r="F38" s="5"/>
      <c r="I38" s="10"/>
    </row>
    <row r="39" spans="1:9" ht="15" customHeight="1" x14ac:dyDescent="0.25">
      <c r="A39" s="10" t="s">
        <v>62</v>
      </c>
      <c r="B39" s="13">
        <v>9990318</v>
      </c>
      <c r="C39" s="13">
        <v>20148597.899999999</v>
      </c>
      <c r="D39" s="13">
        <v>9836997.7899999991</v>
      </c>
      <c r="E39" s="13">
        <f>SUM(B39:D39)</f>
        <v>39975913.689999998</v>
      </c>
      <c r="F39" s="5"/>
      <c r="I39" s="10"/>
    </row>
    <row r="40" spans="1:9" ht="15" customHeight="1" x14ac:dyDescent="0.25">
      <c r="A40" s="10" t="s">
        <v>24</v>
      </c>
      <c r="B40" s="13">
        <v>2110429.25</v>
      </c>
      <c r="E40" s="13">
        <f t="shared" ref="E40:E51" si="1">SUM(B40:D40)</f>
        <v>2110429.25</v>
      </c>
      <c r="F40" s="5"/>
      <c r="I40" s="10"/>
    </row>
    <row r="41" spans="1:9" ht="15" customHeight="1" x14ac:dyDescent="0.25">
      <c r="A41" s="10" t="s">
        <v>63</v>
      </c>
      <c r="E41" s="13">
        <f t="shared" si="1"/>
        <v>0</v>
      </c>
      <c r="F41" s="5"/>
      <c r="I41" s="10"/>
    </row>
    <row r="42" spans="1:9" s="1" customFormat="1" ht="15" customHeight="1" x14ac:dyDescent="0.25">
      <c r="A42" s="10" t="s">
        <v>64</v>
      </c>
      <c r="B42" s="10"/>
      <c r="C42" s="10"/>
      <c r="D42" s="10"/>
      <c r="E42" s="13">
        <f t="shared" si="1"/>
        <v>0</v>
      </c>
      <c r="F42" s="11"/>
    </row>
    <row r="43" spans="1:9" ht="15" customHeight="1" x14ac:dyDescent="0.25">
      <c r="A43" s="10" t="s">
        <v>58</v>
      </c>
      <c r="E43" s="13">
        <f t="shared" si="1"/>
        <v>0</v>
      </c>
      <c r="F43" s="5"/>
      <c r="I43" s="10"/>
    </row>
    <row r="44" spans="1:9" ht="15" customHeight="1" x14ac:dyDescent="0.25">
      <c r="A44" s="10" t="s">
        <v>59</v>
      </c>
      <c r="E44" s="13">
        <f t="shared" si="1"/>
        <v>0</v>
      </c>
      <c r="F44" s="5"/>
      <c r="I44" s="10"/>
    </row>
    <row r="45" spans="1:9" ht="15" customHeight="1" x14ac:dyDescent="0.25">
      <c r="A45" s="10" t="s">
        <v>60</v>
      </c>
      <c r="E45" s="13">
        <f t="shared" si="1"/>
        <v>0</v>
      </c>
      <c r="F45" s="5"/>
      <c r="I45" s="10"/>
    </row>
    <row r="46" spans="1:9" ht="15" customHeight="1" x14ac:dyDescent="0.25">
      <c r="A46" s="10" t="s">
        <v>65</v>
      </c>
      <c r="D46" s="13">
        <v>5004292.4400000004</v>
      </c>
      <c r="E46" s="13">
        <f t="shared" si="1"/>
        <v>5004292.4400000004</v>
      </c>
      <c r="F46" s="5"/>
      <c r="I46" s="10"/>
    </row>
    <row r="47" spans="1:9" ht="15" customHeight="1" x14ac:dyDescent="0.25">
      <c r="A47" s="10" t="s">
        <v>66</v>
      </c>
      <c r="E47" s="13">
        <f t="shared" si="1"/>
        <v>0</v>
      </c>
      <c r="F47" s="5"/>
      <c r="I47" s="10"/>
    </row>
    <row r="48" spans="1:9" ht="15" customHeight="1" x14ac:dyDescent="0.25">
      <c r="A48" s="10" t="s">
        <v>67</v>
      </c>
      <c r="E48" s="13">
        <f t="shared" si="1"/>
        <v>0</v>
      </c>
      <c r="F48" s="5"/>
      <c r="I48" s="10"/>
    </row>
    <row r="49" spans="1:9" ht="15" customHeight="1" x14ac:dyDescent="0.25">
      <c r="A49" s="10" t="s">
        <v>68</v>
      </c>
      <c r="E49" s="13">
        <f t="shared" si="1"/>
        <v>0</v>
      </c>
      <c r="F49" s="5"/>
      <c r="I49" s="10"/>
    </row>
    <row r="50" spans="1:9" ht="15" customHeight="1" x14ac:dyDescent="0.25">
      <c r="A50" s="10" t="s">
        <v>69</v>
      </c>
      <c r="E50" s="13">
        <f t="shared" si="1"/>
        <v>0</v>
      </c>
      <c r="F50" s="5"/>
      <c r="I50" s="10"/>
    </row>
    <row r="51" spans="1:9" ht="15" customHeight="1" x14ac:dyDescent="0.25">
      <c r="E51" s="13">
        <f t="shared" si="1"/>
        <v>0</v>
      </c>
      <c r="F51" s="5"/>
      <c r="I51" s="10"/>
    </row>
    <row r="52" spans="1:9" ht="15" customHeight="1" thickBot="1" x14ac:dyDescent="0.3">
      <c r="A52" s="14" t="s">
        <v>12</v>
      </c>
      <c r="B52" s="15">
        <f t="shared" ref="B52:E52" si="2">SUM(B39:B51)</f>
        <v>12100747.25</v>
      </c>
      <c r="C52" s="15">
        <f t="shared" si="2"/>
        <v>20148597.899999999</v>
      </c>
      <c r="D52" s="15">
        <f t="shared" si="2"/>
        <v>14841290.23</v>
      </c>
      <c r="E52" s="15">
        <f t="shared" si="2"/>
        <v>47090635.379999995</v>
      </c>
      <c r="F52" s="5"/>
      <c r="I52" s="10"/>
    </row>
    <row r="53" spans="1:9" ht="15" customHeight="1" thickTop="1" x14ac:dyDescent="0.25">
      <c r="A53" s="10" t="s">
        <v>78</v>
      </c>
    </row>
    <row r="56" spans="1:9" ht="15" customHeight="1" x14ac:dyDescent="0.25">
      <c r="A56" s="59" t="s">
        <v>87</v>
      </c>
      <c r="B56" s="59"/>
      <c r="C56" s="59"/>
      <c r="D56" s="59"/>
      <c r="E56" s="59"/>
    </row>
    <row r="57" spans="1:9" ht="15" customHeight="1" x14ac:dyDescent="0.25">
      <c r="A57" s="59" t="s">
        <v>13</v>
      </c>
      <c r="B57" s="59"/>
      <c r="C57" s="59"/>
      <c r="D57" s="59"/>
      <c r="E57" s="59"/>
    </row>
    <row r="58" spans="1:9" ht="18" customHeight="1" x14ac:dyDescent="0.25">
      <c r="A58" s="59" t="s">
        <v>45</v>
      </c>
      <c r="B58" s="59"/>
      <c r="C58" s="59"/>
      <c r="D58" s="59"/>
      <c r="E58" s="59"/>
    </row>
    <row r="59" spans="1:9" ht="18" customHeight="1" x14ac:dyDescent="0.25">
      <c r="A59" s="24"/>
      <c r="B59" s="24"/>
      <c r="C59" s="24"/>
      <c r="D59" s="24"/>
      <c r="E59" s="24"/>
    </row>
    <row r="60" spans="1:9" s="1" customFormat="1" ht="15" customHeight="1" thickBot="1" x14ac:dyDescent="0.3">
      <c r="A60" s="17" t="s">
        <v>9</v>
      </c>
      <c r="B60" s="17" t="s">
        <v>26</v>
      </c>
      <c r="C60" s="17" t="s">
        <v>27</v>
      </c>
      <c r="D60" s="17" t="s">
        <v>28</v>
      </c>
      <c r="E60" s="17" t="s">
        <v>29</v>
      </c>
      <c r="I60" s="11"/>
    </row>
    <row r="62" spans="1:9" ht="15" customHeight="1" x14ac:dyDescent="0.25">
      <c r="A62" s="10" t="s">
        <v>75</v>
      </c>
      <c r="B62" s="13">
        <f>'1T'!E66</f>
        <v>8038957.4399999976</v>
      </c>
      <c r="C62" s="13">
        <f>+B66</f>
        <v>5938210.1899999976</v>
      </c>
      <c r="D62" s="13">
        <f>+C66</f>
        <v>22929487.289999999</v>
      </c>
      <c r="E62" s="13">
        <f>+B62</f>
        <v>8038957.4399999976</v>
      </c>
    </row>
    <row r="63" spans="1:9" ht="15" customHeight="1" x14ac:dyDescent="0.25">
      <c r="A63" s="10" t="s">
        <v>14</v>
      </c>
      <c r="B63" s="13">
        <v>10000000</v>
      </c>
      <c r="C63" s="13">
        <v>37139875</v>
      </c>
      <c r="D63" s="13">
        <v>10000000</v>
      </c>
      <c r="E63" s="13">
        <f>SUM(B63:D63)</f>
        <v>57139875</v>
      </c>
    </row>
    <row r="64" spans="1:9" ht="15" customHeight="1" x14ac:dyDescent="0.25">
      <c r="A64" s="10" t="s">
        <v>15</v>
      </c>
      <c r="B64" s="13">
        <f>+B62+B63</f>
        <v>18038957.439999998</v>
      </c>
      <c r="C64" s="13">
        <f>+C62+C63</f>
        <v>43078085.189999998</v>
      </c>
      <c r="D64" s="13">
        <f>+D62+D63</f>
        <v>32929487.289999999</v>
      </c>
      <c r="E64" s="13">
        <f>SUM(E62:E63)</f>
        <v>65178832.439999998</v>
      </c>
    </row>
    <row r="65" spans="1:9" ht="15" customHeight="1" x14ac:dyDescent="0.25">
      <c r="A65" s="10" t="s">
        <v>16</v>
      </c>
      <c r="B65" s="13">
        <f>B52</f>
        <v>12100747.25</v>
      </c>
      <c r="C65" s="13">
        <f t="shared" ref="C65:D65" si="3">C52</f>
        <v>20148597.899999999</v>
      </c>
      <c r="D65" s="13">
        <f t="shared" si="3"/>
        <v>14841290.23</v>
      </c>
      <c r="E65" s="13">
        <f>SUM(B65:D65)</f>
        <v>47090635.379999995</v>
      </c>
    </row>
    <row r="66" spans="1:9" ht="15" customHeight="1" x14ac:dyDescent="0.25">
      <c r="A66" s="10" t="s">
        <v>17</v>
      </c>
      <c r="B66" s="13">
        <f>+B64-B65</f>
        <v>5938210.1899999976</v>
      </c>
      <c r="C66" s="13">
        <f>+C64-C65</f>
        <v>22929487.289999999</v>
      </c>
      <c r="D66" s="13">
        <f>+D64-D65</f>
        <v>18088197.059999999</v>
      </c>
      <c r="E66" s="13">
        <f>E64-E65</f>
        <v>18088197.060000002</v>
      </c>
    </row>
    <row r="67" spans="1:9" s="1" customFormat="1" ht="15" customHeight="1" thickBot="1" x14ac:dyDescent="0.3">
      <c r="A67" s="14"/>
      <c r="B67" s="15"/>
      <c r="C67" s="15"/>
      <c r="D67" s="15"/>
      <c r="E67" s="15"/>
      <c r="I67" s="11"/>
    </row>
    <row r="68" spans="1:9" ht="15" customHeight="1" thickTop="1" x14ac:dyDescent="0.25">
      <c r="A68" s="10" t="s">
        <v>78</v>
      </c>
      <c r="E68" s="19"/>
    </row>
    <row r="70" spans="1:9" ht="15" customHeight="1" x14ac:dyDescent="0.25">
      <c r="E70" s="19"/>
    </row>
    <row r="71" spans="1:9" ht="15" customHeight="1" x14ac:dyDescent="0.25">
      <c r="E71" s="13"/>
    </row>
  </sheetData>
  <mergeCells count="12">
    <mergeCell ref="A1:B1"/>
    <mergeCell ref="A58:E58"/>
    <mergeCell ref="A8:F8"/>
    <mergeCell ref="A34:E34"/>
    <mergeCell ref="A35:E35"/>
    <mergeCell ref="A57:E57"/>
    <mergeCell ref="A19:F19"/>
    <mergeCell ref="A20:F20"/>
    <mergeCell ref="A7:G7"/>
    <mergeCell ref="A18:F18"/>
    <mergeCell ref="A33:E33"/>
    <mergeCell ref="A56:E56"/>
  </mergeCells>
  <printOptions horizontalCentered="1" verticalCentered="1"/>
  <pageMargins left="0.70866141732283472" right="1.1811023622047245" top="0.31496062992125984" bottom="0.19685039370078741" header="0.31496062992125984" footer="0.31496062992125984"/>
  <pageSetup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selection sqref="A1:B1"/>
    </sheetView>
  </sheetViews>
  <sheetFormatPr baseColWidth="10" defaultColWidth="11.5703125" defaultRowHeight="15" x14ac:dyDescent="0.25"/>
  <cols>
    <col min="1" max="1" width="51.140625" style="10" customWidth="1"/>
    <col min="2" max="2" width="14.85546875" style="10" customWidth="1"/>
    <col min="3" max="3" width="14.140625" style="10" customWidth="1"/>
    <col min="4" max="4" width="14.28515625" style="10" bestFit="1" customWidth="1"/>
    <col min="5" max="5" width="15.140625" style="10" bestFit="1" customWidth="1"/>
    <col min="6" max="6" width="16.85546875" style="10" customWidth="1"/>
    <col min="7" max="7" width="13.140625" style="10" customWidth="1"/>
    <col min="8" max="8" width="11.5703125" style="10"/>
    <col min="9" max="9" width="14" style="5" bestFit="1" customWidth="1"/>
    <col min="10" max="16384" width="11.5703125" style="10"/>
  </cols>
  <sheetData>
    <row r="1" spans="1:9" x14ac:dyDescent="0.25">
      <c r="A1" s="58" t="s">
        <v>74</v>
      </c>
      <c r="B1" s="58"/>
      <c r="C1" s="4"/>
      <c r="D1" s="4"/>
      <c r="E1" s="4"/>
      <c r="F1" s="4"/>
      <c r="G1" s="4"/>
    </row>
    <row r="2" spans="1:9" ht="15" customHeight="1" x14ac:dyDescent="0.25">
      <c r="A2" s="23" t="s">
        <v>0</v>
      </c>
      <c r="B2" s="1" t="s">
        <v>21</v>
      </c>
    </row>
    <row r="3" spans="1:9" ht="15" customHeight="1" x14ac:dyDescent="0.25">
      <c r="A3" s="23" t="s">
        <v>1</v>
      </c>
      <c r="B3" s="1" t="s">
        <v>22</v>
      </c>
    </row>
    <row r="4" spans="1:9" ht="15" customHeight="1" x14ac:dyDescent="0.25">
      <c r="A4" s="23" t="s">
        <v>10</v>
      </c>
      <c r="B4" s="1" t="s">
        <v>22</v>
      </c>
    </row>
    <row r="5" spans="1:9" ht="15" customHeight="1" x14ac:dyDescent="0.25">
      <c r="A5" s="23" t="s">
        <v>42</v>
      </c>
      <c r="B5" s="1" t="s">
        <v>47</v>
      </c>
    </row>
    <row r="6" spans="1:9" ht="15" customHeight="1" x14ac:dyDescent="0.25">
      <c r="A6" s="23"/>
      <c r="B6" s="1"/>
    </row>
    <row r="7" spans="1:9" ht="15" customHeight="1" x14ac:dyDescent="0.25">
      <c r="A7" s="59" t="s">
        <v>84</v>
      </c>
      <c r="B7" s="59"/>
      <c r="C7" s="59"/>
      <c r="D7" s="59"/>
      <c r="E7" s="59"/>
      <c r="F7" s="59"/>
      <c r="G7" s="59"/>
    </row>
    <row r="8" spans="1:9" ht="15" customHeight="1" x14ac:dyDescent="0.25">
      <c r="A8" s="57" t="s">
        <v>11</v>
      </c>
      <c r="B8" s="57"/>
      <c r="C8" s="57"/>
      <c r="D8" s="57"/>
      <c r="E8" s="57"/>
      <c r="F8" s="57"/>
      <c r="G8" s="57"/>
    </row>
    <row r="9" spans="1:9" ht="15" customHeight="1" x14ac:dyDescent="0.25">
      <c r="A9" s="7"/>
      <c r="B9" s="7"/>
      <c r="C9" s="7"/>
      <c r="D9" s="7"/>
      <c r="E9" s="7"/>
      <c r="F9" s="7"/>
      <c r="G9" s="7"/>
    </row>
    <row r="10" spans="1:9" s="1" customFormat="1" ht="30.75" customHeight="1" thickBot="1" x14ac:dyDescent="0.3">
      <c r="A10" s="2" t="s">
        <v>2</v>
      </c>
      <c r="B10" s="2" t="s">
        <v>3</v>
      </c>
      <c r="C10" s="2" t="s">
        <v>37</v>
      </c>
      <c r="D10" s="2" t="s">
        <v>38</v>
      </c>
      <c r="E10" s="2" t="s">
        <v>39</v>
      </c>
      <c r="F10" s="2" t="s">
        <v>72</v>
      </c>
      <c r="G10" s="2" t="s">
        <v>44</v>
      </c>
      <c r="I10" s="11"/>
    </row>
    <row r="11" spans="1:9" ht="15" customHeight="1" x14ac:dyDescent="0.25">
      <c r="A11" s="12"/>
      <c r="B11" s="12"/>
      <c r="C11" s="12"/>
      <c r="D11" s="12"/>
      <c r="E11" s="12"/>
      <c r="F11" s="12"/>
    </row>
    <row r="12" spans="1:9" ht="15" customHeight="1" x14ac:dyDescent="0.25">
      <c r="A12" s="40" t="s">
        <v>23</v>
      </c>
      <c r="B12" s="10" t="s">
        <v>8</v>
      </c>
      <c r="C12" s="10">
        <v>333</v>
      </c>
      <c r="D12" s="10">
        <v>333</v>
      </c>
      <c r="E12" s="10">
        <v>325</v>
      </c>
      <c r="F12" s="29">
        <f>AVERAGE(C12:E12)</f>
        <v>330.33333333333331</v>
      </c>
      <c r="G12" s="10">
        <v>333</v>
      </c>
    </row>
    <row r="13" spans="1:9" ht="15" customHeight="1" x14ac:dyDescent="0.25">
      <c r="A13" s="41"/>
      <c r="F13" s="13"/>
    </row>
    <row r="14" spans="1:9" s="1" customFormat="1" ht="15" customHeight="1" thickBot="1" x14ac:dyDescent="0.3">
      <c r="A14" s="14"/>
      <c r="B14" s="14"/>
      <c r="C14" s="15"/>
      <c r="D14" s="15"/>
      <c r="E14" s="15"/>
      <c r="F14" s="15"/>
      <c r="G14" s="14"/>
      <c r="I14" s="11"/>
    </row>
    <row r="15" spans="1:9" ht="15" customHeight="1" thickTop="1" x14ac:dyDescent="0.25">
      <c r="A15" s="10" t="s">
        <v>40</v>
      </c>
    </row>
    <row r="16" spans="1:9" ht="15" customHeight="1" x14ac:dyDescent="0.25"/>
    <row r="17" spans="1:9" ht="15" customHeight="1" x14ac:dyDescent="0.25"/>
    <row r="18" spans="1:9" ht="15" customHeight="1" x14ac:dyDescent="0.25">
      <c r="A18" s="57" t="s">
        <v>85</v>
      </c>
      <c r="B18" s="57"/>
      <c r="C18" s="57"/>
      <c r="D18" s="57"/>
      <c r="E18" s="57"/>
      <c r="F18" s="57"/>
    </row>
    <row r="19" spans="1:9" ht="15" customHeight="1" x14ac:dyDescent="0.25">
      <c r="A19" s="59" t="s">
        <v>83</v>
      </c>
      <c r="B19" s="59"/>
      <c r="C19" s="59"/>
      <c r="D19" s="59"/>
      <c r="E19" s="59"/>
      <c r="F19" s="59"/>
    </row>
    <row r="20" spans="1:9" ht="15" customHeight="1" x14ac:dyDescent="0.25">
      <c r="A20" s="57" t="s">
        <v>45</v>
      </c>
      <c r="B20" s="57"/>
      <c r="C20" s="57"/>
      <c r="D20" s="57"/>
      <c r="E20" s="57"/>
      <c r="F20" s="57"/>
    </row>
    <row r="21" spans="1:9" ht="15" customHeight="1" x14ac:dyDescent="0.25">
      <c r="A21" s="7"/>
      <c r="B21" s="7"/>
      <c r="C21" s="7"/>
      <c r="D21" s="7"/>
      <c r="E21" s="7"/>
      <c r="F21" s="7"/>
    </row>
    <row r="22" spans="1:9" s="1" customFormat="1" ht="15" customHeight="1" thickBot="1" x14ac:dyDescent="0.3">
      <c r="A22" s="17" t="s">
        <v>2</v>
      </c>
      <c r="B22" s="17" t="s">
        <v>37</v>
      </c>
      <c r="C22" s="17" t="s">
        <v>38</v>
      </c>
      <c r="D22" s="17" t="s">
        <v>39</v>
      </c>
      <c r="E22" s="17" t="s">
        <v>41</v>
      </c>
      <c r="F22" s="17" t="s">
        <v>72</v>
      </c>
      <c r="I22" s="11"/>
    </row>
    <row r="23" spans="1:9" ht="15" customHeight="1" x14ac:dyDescent="0.25">
      <c r="A23" s="12"/>
      <c r="B23" s="12"/>
      <c r="C23" s="12"/>
      <c r="D23" s="12"/>
      <c r="E23" s="12"/>
    </row>
    <row r="24" spans="1:9" ht="15" customHeight="1" x14ac:dyDescent="0.25">
      <c r="A24" s="40" t="s">
        <v>23</v>
      </c>
    </row>
    <row r="25" spans="1:9" ht="15" customHeight="1" x14ac:dyDescent="0.25">
      <c r="A25" s="42" t="s">
        <v>18</v>
      </c>
      <c r="B25" s="27">
        <v>9990916.9299999997</v>
      </c>
      <c r="C25" s="27">
        <v>7833201.3200000003</v>
      </c>
      <c r="D25" s="27">
        <v>12159030.619999999</v>
      </c>
      <c r="E25" s="27">
        <f>SUM(B25:D25)</f>
        <v>29983148.869999997</v>
      </c>
      <c r="F25" s="27">
        <f>AVERAGE(B25:D25)</f>
        <v>9994382.9566666652</v>
      </c>
    </row>
    <row r="26" spans="1:9" ht="15" customHeight="1" x14ac:dyDescent="0.25">
      <c r="A26" s="42" t="s">
        <v>19</v>
      </c>
      <c r="B26" s="27">
        <v>0</v>
      </c>
      <c r="C26" s="27">
        <v>17372065</v>
      </c>
      <c r="D26" s="27">
        <v>17139875</v>
      </c>
      <c r="E26" s="27">
        <f>SUM(B26:D26)</f>
        <v>34511940</v>
      </c>
      <c r="F26" s="27">
        <f t="shared" ref="F26:F27" si="0">AVERAGE(B26:D26)</f>
        <v>11503980</v>
      </c>
    </row>
    <row r="27" spans="1:9" ht="15" customHeight="1" x14ac:dyDescent="0.25">
      <c r="A27" s="42" t="s">
        <v>20</v>
      </c>
      <c r="B27" s="27">
        <v>0</v>
      </c>
      <c r="C27" s="27">
        <v>0</v>
      </c>
      <c r="D27" s="27">
        <v>0</v>
      </c>
      <c r="E27" s="27">
        <f>SUM(B27:D27)</f>
        <v>0</v>
      </c>
      <c r="F27" s="27">
        <f t="shared" si="0"/>
        <v>0</v>
      </c>
    </row>
    <row r="28" spans="1:9" ht="15" customHeight="1" x14ac:dyDescent="0.25">
      <c r="A28" s="42"/>
      <c r="B28" s="27"/>
      <c r="C28" s="27"/>
      <c r="D28" s="27"/>
      <c r="E28" s="27"/>
      <c r="F28" s="27"/>
    </row>
    <row r="29" spans="1:9" s="1" customFormat="1" ht="15" customHeight="1" thickBot="1" x14ac:dyDescent="0.3">
      <c r="A29" s="14" t="s">
        <v>12</v>
      </c>
      <c r="B29" s="28">
        <f>SUM(B25:B28)</f>
        <v>9990916.9299999997</v>
      </c>
      <c r="C29" s="28">
        <f>SUM(C25:C28)</f>
        <v>25205266.32</v>
      </c>
      <c r="D29" s="28">
        <f>SUM(D25:D28)</f>
        <v>29298905.619999997</v>
      </c>
      <c r="E29" s="28">
        <f>SUM(E25:E28)</f>
        <v>64495088.869999997</v>
      </c>
      <c r="F29" s="28">
        <f>AVERAGE(B29:D29)</f>
        <v>21498362.956666667</v>
      </c>
      <c r="I29" s="11"/>
    </row>
    <row r="30" spans="1:9" ht="15" customHeight="1" thickTop="1" x14ac:dyDescent="0.25">
      <c r="A30" s="10" t="s">
        <v>40</v>
      </c>
    </row>
    <row r="31" spans="1:9" ht="15" customHeight="1" x14ac:dyDescent="0.25"/>
    <row r="32" spans="1:9" ht="15" customHeight="1" x14ac:dyDescent="0.25"/>
    <row r="33" spans="1:9" ht="15" customHeight="1" x14ac:dyDescent="0.25">
      <c r="A33" s="59" t="s">
        <v>86</v>
      </c>
      <c r="B33" s="59"/>
      <c r="C33" s="59"/>
      <c r="D33" s="59"/>
      <c r="E33" s="59"/>
    </row>
    <row r="34" spans="1:9" ht="15" customHeight="1" x14ac:dyDescent="0.25">
      <c r="A34" s="59" t="s">
        <v>34</v>
      </c>
      <c r="B34" s="59"/>
      <c r="C34" s="59"/>
      <c r="D34" s="59"/>
      <c r="E34" s="59"/>
    </row>
    <row r="35" spans="1:9" ht="15" customHeight="1" x14ac:dyDescent="0.25">
      <c r="A35" s="59" t="s">
        <v>45</v>
      </c>
      <c r="B35" s="59"/>
      <c r="C35" s="59"/>
      <c r="D35" s="59"/>
      <c r="E35" s="59"/>
    </row>
    <row r="36" spans="1:9" ht="15" customHeight="1" x14ac:dyDescent="0.25">
      <c r="A36" s="24"/>
      <c r="B36" s="24"/>
      <c r="C36" s="24"/>
      <c r="D36" s="24"/>
      <c r="E36" s="24"/>
    </row>
    <row r="37" spans="1:9" ht="15" customHeight="1" thickBot="1" x14ac:dyDescent="0.3">
      <c r="A37" s="17" t="s">
        <v>9</v>
      </c>
      <c r="B37" s="17" t="s">
        <v>37</v>
      </c>
      <c r="C37" s="17" t="s">
        <v>38</v>
      </c>
      <c r="D37" s="17" t="s">
        <v>70</v>
      </c>
      <c r="E37" s="17" t="s">
        <v>41</v>
      </c>
      <c r="I37" s="10"/>
    </row>
    <row r="38" spans="1:9" ht="15" customHeight="1" x14ac:dyDescent="0.25">
      <c r="I38" s="10"/>
    </row>
    <row r="39" spans="1:9" ht="15" customHeight="1" x14ac:dyDescent="0.25">
      <c r="A39" s="10" t="s">
        <v>62</v>
      </c>
      <c r="B39" s="27">
        <v>9990916.9299999997</v>
      </c>
      <c r="C39" s="27">
        <v>7833201.3200000003</v>
      </c>
      <c r="D39" s="27">
        <v>12159030.619999999</v>
      </c>
      <c r="E39" s="27">
        <f>SUM(B39:D39)</f>
        <v>29983148.869999997</v>
      </c>
      <c r="I39" s="10"/>
    </row>
    <row r="40" spans="1:9" ht="15" customHeight="1" x14ac:dyDescent="0.25">
      <c r="A40" s="10" t="s">
        <v>24</v>
      </c>
      <c r="B40" s="27"/>
      <c r="C40" s="27"/>
      <c r="D40" s="27">
        <v>17139875</v>
      </c>
      <c r="E40" s="27">
        <f t="shared" ref="E40:E51" si="1">SUM(B40:D40)</f>
        <v>17139875</v>
      </c>
      <c r="I40" s="10"/>
    </row>
    <row r="41" spans="1:9" ht="15" customHeight="1" x14ac:dyDescent="0.25">
      <c r="A41" s="10" t="s">
        <v>63</v>
      </c>
      <c r="B41" s="27"/>
      <c r="C41" s="27">
        <v>17372065</v>
      </c>
      <c r="D41" s="27"/>
      <c r="E41" s="27">
        <f t="shared" si="1"/>
        <v>17372065</v>
      </c>
      <c r="I41" s="10"/>
    </row>
    <row r="42" spans="1:9" s="1" customFormat="1" ht="15" customHeight="1" x14ac:dyDescent="0.25">
      <c r="A42" s="10" t="s">
        <v>64</v>
      </c>
      <c r="B42" s="27"/>
      <c r="C42" s="27"/>
      <c r="D42" s="27"/>
      <c r="E42" s="27">
        <f t="shared" si="1"/>
        <v>0</v>
      </c>
    </row>
    <row r="43" spans="1:9" ht="15" customHeight="1" x14ac:dyDescent="0.25">
      <c r="A43" s="10" t="s">
        <v>58</v>
      </c>
      <c r="B43" s="27"/>
      <c r="C43" s="27"/>
      <c r="D43" s="27"/>
      <c r="E43" s="27">
        <f t="shared" si="1"/>
        <v>0</v>
      </c>
      <c r="I43" s="10"/>
    </row>
    <row r="44" spans="1:9" ht="15" customHeight="1" x14ac:dyDescent="0.25">
      <c r="A44" s="10" t="s">
        <v>59</v>
      </c>
      <c r="B44" s="27"/>
      <c r="C44" s="27"/>
      <c r="D44" s="27"/>
      <c r="E44" s="27">
        <f t="shared" si="1"/>
        <v>0</v>
      </c>
      <c r="I44" s="10"/>
    </row>
    <row r="45" spans="1:9" ht="15" customHeight="1" x14ac:dyDescent="0.25">
      <c r="A45" s="10" t="s">
        <v>60</v>
      </c>
      <c r="B45" s="27"/>
      <c r="C45" s="27"/>
      <c r="D45" s="27"/>
      <c r="E45" s="27">
        <f t="shared" si="1"/>
        <v>0</v>
      </c>
      <c r="I45" s="10"/>
    </row>
    <row r="46" spans="1:9" ht="15" customHeight="1" x14ac:dyDescent="0.25">
      <c r="A46" s="10" t="s">
        <v>65</v>
      </c>
      <c r="B46" s="27"/>
      <c r="C46" s="27"/>
      <c r="D46" s="27"/>
      <c r="E46" s="27">
        <f t="shared" si="1"/>
        <v>0</v>
      </c>
      <c r="I46" s="10"/>
    </row>
    <row r="47" spans="1:9" ht="15" customHeight="1" x14ac:dyDescent="0.25">
      <c r="A47" s="10" t="s">
        <v>66</v>
      </c>
      <c r="B47" s="27"/>
      <c r="C47" s="27"/>
      <c r="D47" s="27"/>
      <c r="E47" s="27">
        <f t="shared" si="1"/>
        <v>0</v>
      </c>
      <c r="I47" s="10"/>
    </row>
    <row r="48" spans="1:9" ht="15" customHeight="1" x14ac:dyDescent="0.25">
      <c r="A48" s="10" t="s">
        <v>67</v>
      </c>
      <c r="B48" s="27"/>
      <c r="C48" s="27"/>
      <c r="D48" s="27"/>
      <c r="E48" s="27">
        <f t="shared" si="1"/>
        <v>0</v>
      </c>
      <c r="I48" s="10"/>
    </row>
    <row r="49" spans="1:9" ht="15" customHeight="1" x14ac:dyDescent="0.25">
      <c r="A49" s="10" t="s">
        <v>68</v>
      </c>
      <c r="B49" s="27"/>
      <c r="C49" s="27"/>
      <c r="D49" s="27"/>
      <c r="E49" s="27">
        <f t="shared" si="1"/>
        <v>0</v>
      </c>
      <c r="I49" s="10"/>
    </row>
    <row r="50" spans="1:9" ht="15" customHeight="1" x14ac:dyDescent="0.25">
      <c r="A50" s="10" t="s">
        <v>69</v>
      </c>
      <c r="B50" s="27"/>
      <c r="C50" s="27"/>
      <c r="D50" s="27"/>
      <c r="E50" s="27">
        <f t="shared" si="1"/>
        <v>0</v>
      </c>
      <c r="I50" s="10"/>
    </row>
    <row r="51" spans="1:9" ht="15" customHeight="1" x14ac:dyDescent="0.25">
      <c r="B51" s="27"/>
      <c r="C51" s="27"/>
      <c r="D51" s="27"/>
      <c r="E51" s="27">
        <f t="shared" si="1"/>
        <v>0</v>
      </c>
      <c r="I51" s="10"/>
    </row>
    <row r="52" spans="1:9" ht="15" customHeight="1" thickBot="1" x14ac:dyDescent="0.3">
      <c r="A52" s="14" t="s">
        <v>12</v>
      </c>
      <c r="B52" s="28">
        <f t="shared" ref="B52:E52" si="2">SUM(B39:B51)</f>
        <v>9990916.9299999997</v>
      </c>
      <c r="C52" s="28">
        <f t="shared" si="2"/>
        <v>25205266.32</v>
      </c>
      <c r="D52" s="28">
        <f t="shared" si="2"/>
        <v>29298905.619999997</v>
      </c>
      <c r="E52" s="28">
        <f t="shared" si="2"/>
        <v>64495088.869999997</v>
      </c>
      <c r="I52" s="10"/>
    </row>
    <row r="53" spans="1:9" ht="15" customHeight="1" thickTop="1" x14ac:dyDescent="0.25">
      <c r="A53" s="20" t="s">
        <v>40</v>
      </c>
      <c r="B53" s="21"/>
      <c r="C53" s="21"/>
      <c r="D53" s="21"/>
      <c r="E53" s="21"/>
      <c r="I53" s="10"/>
    </row>
    <row r="54" spans="1:9" ht="15" customHeight="1" x14ac:dyDescent="0.25">
      <c r="A54" s="1"/>
    </row>
    <row r="55" spans="1:9" ht="15" customHeight="1" x14ac:dyDescent="0.25">
      <c r="A55" s="1"/>
    </row>
    <row r="56" spans="1:9" ht="15" customHeight="1" x14ac:dyDescent="0.25">
      <c r="A56" s="59" t="s">
        <v>87</v>
      </c>
      <c r="B56" s="59"/>
      <c r="C56" s="59"/>
      <c r="D56" s="59"/>
      <c r="E56" s="59"/>
    </row>
    <row r="57" spans="1:9" ht="15" customHeight="1" x14ac:dyDescent="0.25">
      <c r="A57" s="59" t="s">
        <v>13</v>
      </c>
      <c r="B57" s="59"/>
      <c r="C57" s="59"/>
      <c r="D57" s="59"/>
      <c r="E57" s="59"/>
    </row>
    <row r="58" spans="1:9" ht="18" customHeight="1" x14ac:dyDescent="0.25">
      <c r="A58" s="57" t="s">
        <v>45</v>
      </c>
      <c r="B58" s="57"/>
      <c r="C58" s="57"/>
      <c r="D58" s="57"/>
      <c r="E58" s="57"/>
    </row>
    <row r="59" spans="1:9" ht="18" customHeight="1" x14ac:dyDescent="0.25">
      <c r="A59" s="7"/>
      <c r="B59" s="7"/>
      <c r="C59" s="7"/>
      <c r="D59" s="7"/>
      <c r="E59" s="7"/>
    </row>
    <row r="60" spans="1:9" s="1" customFormat="1" ht="15" customHeight="1" thickBot="1" x14ac:dyDescent="0.3">
      <c r="A60" s="17" t="s">
        <v>9</v>
      </c>
      <c r="B60" s="17" t="s">
        <v>37</v>
      </c>
      <c r="C60" s="17" t="s">
        <v>38</v>
      </c>
      <c r="D60" s="17" t="s">
        <v>39</v>
      </c>
      <c r="E60" s="17" t="s">
        <v>41</v>
      </c>
      <c r="I60" s="11"/>
    </row>
    <row r="61" spans="1:9" ht="15" customHeight="1" x14ac:dyDescent="0.25"/>
    <row r="62" spans="1:9" ht="15" customHeight="1" x14ac:dyDescent="0.25">
      <c r="A62" s="10" t="s">
        <v>75</v>
      </c>
      <c r="B62" s="27">
        <f>'2T'!E66</f>
        <v>18088197.060000002</v>
      </c>
      <c r="C62" s="27">
        <f>+B66</f>
        <v>18097280.130000003</v>
      </c>
      <c r="D62" s="27">
        <f>+C66</f>
        <v>54807659.809999995</v>
      </c>
      <c r="E62" s="27">
        <f>+B62</f>
        <v>18088197.060000002</v>
      </c>
    </row>
    <row r="63" spans="1:9" ht="15" customHeight="1" x14ac:dyDescent="0.25">
      <c r="A63" s="10" t="s">
        <v>14</v>
      </c>
      <c r="B63" s="27">
        <v>10000000</v>
      </c>
      <c r="C63" s="27">
        <v>61933970</v>
      </c>
      <c r="D63" s="27">
        <v>10000000</v>
      </c>
      <c r="E63" s="27">
        <f>SUM(B63:D63)</f>
        <v>81933970</v>
      </c>
    </row>
    <row r="64" spans="1:9" ht="15" customHeight="1" x14ac:dyDescent="0.25">
      <c r="A64" s="10" t="s">
        <v>15</v>
      </c>
      <c r="B64" s="27">
        <f>+B62+B63</f>
        <v>28088197.060000002</v>
      </c>
      <c r="C64" s="27">
        <f>+C62+C63</f>
        <v>80031250.129999995</v>
      </c>
      <c r="D64" s="27">
        <f>+D62+D63</f>
        <v>64807659.809999995</v>
      </c>
      <c r="E64" s="27">
        <f>SUM(E62:E63)</f>
        <v>100022167.06</v>
      </c>
    </row>
    <row r="65" spans="1:9" ht="15" customHeight="1" x14ac:dyDescent="0.25">
      <c r="A65" s="10" t="s">
        <v>16</v>
      </c>
      <c r="B65" s="27">
        <v>9990916.9299999997</v>
      </c>
      <c r="C65" s="27">
        <v>25223590.32</v>
      </c>
      <c r="D65" s="27">
        <v>29298905.620000001</v>
      </c>
      <c r="E65" s="27">
        <f>SUM(B65:D65)</f>
        <v>64513412.870000005</v>
      </c>
    </row>
    <row r="66" spans="1:9" ht="15" customHeight="1" x14ac:dyDescent="0.25">
      <c r="A66" s="10" t="s">
        <v>17</v>
      </c>
      <c r="B66" s="27">
        <f>+B64-B65</f>
        <v>18097280.130000003</v>
      </c>
      <c r="C66" s="27">
        <f>+C64-C65</f>
        <v>54807659.809999995</v>
      </c>
      <c r="D66" s="27">
        <f>+D64-D65</f>
        <v>35508754.189999998</v>
      </c>
      <c r="E66" s="27">
        <f>E64-E65</f>
        <v>35508754.189999998</v>
      </c>
    </row>
    <row r="67" spans="1:9" s="1" customFormat="1" ht="15" customHeight="1" thickBot="1" x14ac:dyDescent="0.3">
      <c r="A67" s="14"/>
      <c r="B67" s="15"/>
      <c r="C67" s="15"/>
      <c r="D67" s="15"/>
      <c r="E67" s="15"/>
      <c r="I67" s="11"/>
    </row>
    <row r="68" spans="1:9" ht="15" customHeight="1" thickTop="1" x14ac:dyDescent="0.25">
      <c r="A68" s="10" t="s">
        <v>40</v>
      </c>
      <c r="E68" s="19"/>
    </row>
    <row r="69" spans="1:9" ht="15" customHeight="1" x14ac:dyDescent="0.25"/>
    <row r="70" spans="1:9" ht="15" customHeight="1" x14ac:dyDescent="0.25">
      <c r="E70" s="19"/>
    </row>
    <row r="71" spans="1:9" ht="15" customHeight="1" x14ac:dyDescent="0.25">
      <c r="E71" s="13"/>
    </row>
  </sheetData>
  <mergeCells count="12">
    <mergeCell ref="A1:B1"/>
    <mergeCell ref="A58:E58"/>
    <mergeCell ref="A8:G8"/>
    <mergeCell ref="A34:E34"/>
    <mergeCell ref="A35:E35"/>
    <mergeCell ref="A57:E57"/>
    <mergeCell ref="A19:F19"/>
    <mergeCell ref="A20:F20"/>
    <mergeCell ref="A7:G7"/>
    <mergeCell ref="A18:F18"/>
    <mergeCell ref="A33:E33"/>
    <mergeCell ref="A56:E56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B1"/>
    </sheetView>
  </sheetViews>
  <sheetFormatPr baseColWidth="10" defaultColWidth="11.5703125" defaultRowHeight="15" x14ac:dyDescent="0.25"/>
  <cols>
    <col min="1" max="1" width="51.140625" style="10" customWidth="1"/>
    <col min="2" max="2" width="14.85546875" style="10" customWidth="1"/>
    <col min="3" max="3" width="14.140625" style="10" customWidth="1"/>
    <col min="4" max="4" width="15.140625" style="10" bestFit="1" customWidth="1"/>
    <col min="5" max="5" width="15.85546875" style="10" customWidth="1"/>
    <col min="6" max="6" width="16.7109375" style="10" customWidth="1"/>
    <col min="7" max="7" width="13.5703125" style="10" customWidth="1"/>
    <col min="8" max="8" width="11.5703125" style="10"/>
    <col min="9" max="9" width="14" style="5" bestFit="1" customWidth="1"/>
    <col min="10" max="16384" width="11.5703125" style="10"/>
  </cols>
  <sheetData>
    <row r="1" spans="1:9" x14ac:dyDescent="0.25">
      <c r="A1" s="58" t="s">
        <v>74</v>
      </c>
      <c r="B1" s="58"/>
    </row>
    <row r="2" spans="1:9" ht="15" customHeight="1" x14ac:dyDescent="0.25">
      <c r="A2" s="23" t="s">
        <v>0</v>
      </c>
      <c r="B2" s="35" t="s">
        <v>21</v>
      </c>
      <c r="C2" s="1"/>
      <c r="D2" s="1"/>
    </row>
    <row r="3" spans="1:9" ht="15" customHeight="1" x14ac:dyDescent="0.25">
      <c r="A3" s="23" t="s">
        <v>1</v>
      </c>
      <c r="B3" s="35" t="s">
        <v>22</v>
      </c>
      <c r="C3" s="4"/>
      <c r="D3" s="37"/>
      <c r="E3" s="38"/>
    </row>
    <row r="4" spans="1:9" ht="15" customHeight="1" x14ac:dyDescent="0.25">
      <c r="A4" s="23" t="s">
        <v>10</v>
      </c>
      <c r="B4" s="35" t="s">
        <v>22</v>
      </c>
      <c r="C4" s="4"/>
      <c r="D4" s="37"/>
      <c r="E4" s="38"/>
    </row>
    <row r="5" spans="1:9" ht="15" customHeight="1" x14ac:dyDescent="0.25">
      <c r="A5" s="23" t="s">
        <v>42</v>
      </c>
      <c r="B5" s="44" t="s">
        <v>71</v>
      </c>
      <c r="C5" s="1"/>
      <c r="D5" s="37"/>
      <c r="E5" s="38"/>
    </row>
    <row r="6" spans="1:9" ht="15" customHeight="1" x14ac:dyDescent="0.25">
      <c r="A6" s="23"/>
      <c r="B6" s="44"/>
      <c r="C6" s="1"/>
      <c r="D6" s="37"/>
      <c r="E6" s="38"/>
    </row>
    <row r="7" spans="1:9" ht="15" customHeight="1" x14ac:dyDescent="0.25">
      <c r="A7" s="59" t="s">
        <v>84</v>
      </c>
      <c r="B7" s="59"/>
      <c r="C7" s="59"/>
      <c r="D7" s="59"/>
      <c r="E7" s="59"/>
      <c r="F7" s="59"/>
      <c r="G7" s="59"/>
    </row>
    <row r="8" spans="1:9" ht="15" customHeight="1" x14ac:dyDescent="0.25">
      <c r="A8" s="59" t="s">
        <v>11</v>
      </c>
      <c r="B8" s="59"/>
      <c r="C8" s="59"/>
      <c r="D8" s="59"/>
      <c r="E8" s="59"/>
      <c r="F8" s="59"/>
      <c r="G8" s="59"/>
    </row>
    <row r="9" spans="1:9" ht="15" customHeight="1" x14ac:dyDescent="0.25">
      <c r="A9" s="24"/>
      <c r="B9" s="24"/>
      <c r="C9" s="24"/>
      <c r="D9" s="24"/>
      <c r="E9" s="24"/>
      <c r="F9" s="24"/>
      <c r="G9" s="24"/>
    </row>
    <row r="10" spans="1:9" s="1" customFormat="1" ht="28.5" customHeight="1" thickBot="1" x14ac:dyDescent="0.3">
      <c r="A10" s="22" t="s">
        <v>2</v>
      </c>
      <c r="B10" s="22" t="s">
        <v>3</v>
      </c>
      <c r="C10" s="22" t="s">
        <v>52</v>
      </c>
      <c r="D10" s="22" t="s">
        <v>53</v>
      </c>
      <c r="E10" s="22" t="s">
        <v>54</v>
      </c>
      <c r="F10" s="2" t="s">
        <v>72</v>
      </c>
      <c r="G10" s="2" t="s">
        <v>44</v>
      </c>
      <c r="I10" s="11"/>
    </row>
    <row r="11" spans="1:9" ht="15" customHeight="1" x14ac:dyDescent="0.25">
      <c r="A11" s="12"/>
      <c r="B11" s="12"/>
      <c r="C11" s="12"/>
      <c r="D11" s="12"/>
      <c r="E11" s="12"/>
      <c r="F11" s="12"/>
    </row>
    <row r="12" spans="1:9" ht="15" customHeight="1" x14ac:dyDescent="0.25">
      <c r="A12" s="40" t="s">
        <v>23</v>
      </c>
      <c r="B12" s="10" t="s">
        <v>8</v>
      </c>
      <c r="C12" s="51">
        <v>320</v>
      </c>
      <c r="D12" s="51">
        <v>320</v>
      </c>
      <c r="E12" s="51">
        <v>320</v>
      </c>
      <c r="F12" s="51">
        <f>AVERAGE(C12:E12)</f>
        <v>320</v>
      </c>
      <c r="G12" s="51">
        <v>320</v>
      </c>
    </row>
    <row r="13" spans="1:9" ht="15" customHeight="1" x14ac:dyDescent="0.25">
      <c r="A13" s="41"/>
      <c r="F13" s="13"/>
    </row>
    <row r="14" spans="1:9" s="1" customFormat="1" ht="15" customHeight="1" thickBot="1" x14ac:dyDescent="0.3">
      <c r="A14" s="14"/>
      <c r="B14" s="14"/>
      <c r="C14" s="15"/>
      <c r="D14" s="15"/>
      <c r="E14" s="15"/>
      <c r="F14" s="15"/>
      <c r="G14" s="14"/>
      <c r="I14" s="11"/>
    </row>
    <row r="15" spans="1:9" ht="15.75" thickTop="1" x14ac:dyDescent="0.25">
      <c r="A15" s="10" t="s">
        <v>79</v>
      </c>
    </row>
    <row r="18" spans="1:9" x14ac:dyDescent="0.25">
      <c r="A18" s="59" t="s">
        <v>85</v>
      </c>
      <c r="B18" s="59"/>
      <c r="C18" s="59"/>
      <c r="D18" s="59"/>
      <c r="E18" s="59"/>
      <c r="F18" s="59"/>
    </row>
    <row r="19" spans="1:9" x14ac:dyDescent="0.25">
      <c r="A19" s="59" t="s">
        <v>83</v>
      </c>
      <c r="B19" s="59"/>
      <c r="C19" s="59"/>
      <c r="D19" s="59"/>
      <c r="E19" s="59"/>
      <c r="F19" s="59"/>
    </row>
    <row r="20" spans="1:9" x14ac:dyDescent="0.25">
      <c r="A20" s="57" t="s">
        <v>45</v>
      </c>
      <c r="B20" s="57"/>
      <c r="C20" s="57"/>
      <c r="D20" s="57"/>
      <c r="E20" s="57"/>
      <c r="F20" s="57"/>
    </row>
    <row r="21" spans="1:9" x14ac:dyDescent="0.25">
      <c r="A21" s="7"/>
      <c r="B21" s="7"/>
      <c r="C21" s="7"/>
      <c r="D21" s="7"/>
      <c r="E21" s="7"/>
      <c r="F21" s="7"/>
    </row>
    <row r="22" spans="1:9" s="1" customFormat="1" ht="15.75" thickBot="1" x14ac:dyDescent="0.3">
      <c r="A22" s="17" t="s">
        <v>2</v>
      </c>
      <c r="B22" s="17" t="s">
        <v>52</v>
      </c>
      <c r="C22" s="17" t="s">
        <v>53</v>
      </c>
      <c r="D22" s="17" t="s">
        <v>54</v>
      </c>
      <c r="E22" s="17" t="s">
        <v>55</v>
      </c>
      <c r="F22" s="17" t="s">
        <v>72</v>
      </c>
      <c r="I22" s="11"/>
    </row>
    <row r="23" spans="1:9" x14ac:dyDescent="0.25">
      <c r="A23" s="12"/>
      <c r="B23" s="12"/>
      <c r="C23" s="12"/>
      <c r="D23" s="12"/>
      <c r="E23" s="12"/>
    </row>
    <row r="24" spans="1:9" x14ac:dyDescent="0.25">
      <c r="A24" s="40" t="s">
        <v>23</v>
      </c>
    </row>
    <row r="25" spans="1:9" x14ac:dyDescent="0.25">
      <c r="A25" s="42" t="s">
        <v>18</v>
      </c>
      <c r="B25" s="27">
        <v>14769322.93</v>
      </c>
      <c r="C25" s="27">
        <v>9956875.3900000006</v>
      </c>
      <c r="D25" s="27">
        <v>82622.84</v>
      </c>
      <c r="E25" s="27">
        <f>SUM(B25:D25)</f>
        <v>24808821.16</v>
      </c>
      <c r="F25" s="27">
        <f>AVERAGE(B25:D25)</f>
        <v>8269607.0533333337</v>
      </c>
    </row>
    <row r="26" spans="1:9" x14ac:dyDescent="0.25">
      <c r="A26" s="42" t="s">
        <v>19</v>
      </c>
      <c r="B26" s="27">
        <v>0</v>
      </c>
      <c r="C26" s="27">
        <v>0</v>
      </c>
      <c r="D26" s="27">
        <v>21028718.370000001</v>
      </c>
      <c r="E26" s="27">
        <f>SUM(B26:D26)</f>
        <v>21028718.370000001</v>
      </c>
      <c r="F26" s="27">
        <f t="shared" ref="F26:F27" si="0">AVERAGE(B26:D26)</f>
        <v>7009572.79</v>
      </c>
    </row>
    <row r="27" spans="1:9" x14ac:dyDescent="0.25">
      <c r="A27" s="42" t="s">
        <v>20</v>
      </c>
      <c r="B27" s="27">
        <v>13182000</v>
      </c>
      <c r="C27" s="27">
        <v>19773000</v>
      </c>
      <c r="D27" s="27">
        <v>145876093.68000001</v>
      </c>
      <c r="E27" s="27">
        <f>SUM(B27:D27)</f>
        <v>178831093.68000001</v>
      </c>
      <c r="F27" s="27">
        <f t="shared" si="0"/>
        <v>59610364.560000002</v>
      </c>
    </row>
    <row r="28" spans="1:9" x14ac:dyDescent="0.25">
      <c r="A28" s="42"/>
      <c r="B28" s="27"/>
      <c r="C28" s="27"/>
      <c r="D28" s="27"/>
      <c r="E28" s="27"/>
      <c r="F28" s="27"/>
    </row>
    <row r="29" spans="1:9" s="1" customFormat="1" ht="15.75" thickBot="1" x14ac:dyDescent="0.3">
      <c r="A29" s="14" t="s">
        <v>12</v>
      </c>
      <c r="B29" s="28">
        <f>SUM(B25:B28)</f>
        <v>27951322.93</v>
      </c>
      <c r="C29" s="28">
        <f>SUM(C25:C28)</f>
        <v>29729875.390000001</v>
      </c>
      <c r="D29" s="28">
        <f>SUM(D25:D28)</f>
        <v>166987434.89000002</v>
      </c>
      <c r="E29" s="28">
        <f>SUM(E25:E28)</f>
        <v>224668633.21000001</v>
      </c>
      <c r="F29" s="28">
        <f>AVERAGE(B29:D29)</f>
        <v>74889544.403333336</v>
      </c>
      <c r="I29" s="11"/>
    </row>
    <row r="30" spans="1:9" ht="15.75" thickTop="1" x14ac:dyDescent="0.25">
      <c r="A30" s="10" t="s">
        <v>79</v>
      </c>
    </row>
    <row r="33" spans="1:9" x14ac:dyDescent="0.25">
      <c r="A33" s="59" t="s">
        <v>86</v>
      </c>
      <c r="B33" s="59"/>
      <c r="C33" s="59"/>
      <c r="D33" s="59"/>
      <c r="E33" s="59"/>
    </row>
    <row r="34" spans="1:9" x14ac:dyDescent="0.25">
      <c r="A34" s="59" t="s">
        <v>34</v>
      </c>
      <c r="B34" s="59"/>
      <c r="C34" s="59"/>
      <c r="D34" s="59"/>
      <c r="E34" s="59"/>
    </row>
    <row r="35" spans="1:9" x14ac:dyDescent="0.25">
      <c r="A35" s="59" t="s">
        <v>45</v>
      </c>
      <c r="B35" s="59"/>
      <c r="C35" s="59"/>
      <c r="D35" s="59"/>
      <c r="E35" s="59"/>
    </row>
    <row r="36" spans="1:9" x14ac:dyDescent="0.25">
      <c r="A36" s="24"/>
      <c r="B36" s="24"/>
      <c r="C36" s="24"/>
      <c r="D36" s="24"/>
      <c r="E36" s="24"/>
    </row>
    <row r="37" spans="1:9" ht="15.75" thickBot="1" x14ac:dyDescent="0.3">
      <c r="A37" s="17" t="s">
        <v>9</v>
      </c>
      <c r="B37" s="17" t="s">
        <v>52</v>
      </c>
      <c r="C37" s="17" t="s">
        <v>53</v>
      </c>
      <c r="D37" s="17" t="s">
        <v>54</v>
      </c>
      <c r="E37" s="17" t="s">
        <v>55</v>
      </c>
      <c r="I37" s="10"/>
    </row>
    <row r="38" spans="1:9" x14ac:dyDescent="0.25">
      <c r="I38" s="10"/>
    </row>
    <row r="39" spans="1:9" x14ac:dyDescent="0.25">
      <c r="A39" s="10" t="s">
        <v>62</v>
      </c>
      <c r="B39" s="27">
        <v>9999234.0500000007</v>
      </c>
      <c r="C39" s="27">
        <v>9956875.3900000006</v>
      </c>
      <c r="D39" s="27">
        <v>82622.84</v>
      </c>
      <c r="E39" s="27">
        <f>SUM(B39:D39)</f>
        <v>20038732.280000001</v>
      </c>
      <c r="I39" s="10"/>
    </row>
    <row r="40" spans="1:9" x14ac:dyDescent="0.25">
      <c r="A40" s="10" t="s">
        <v>24</v>
      </c>
      <c r="B40" s="27"/>
      <c r="C40" s="27"/>
      <c r="D40" s="27"/>
      <c r="E40" s="27">
        <f t="shared" ref="E40:E50" si="1">SUM(B40:D40)</f>
        <v>0</v>
      </c>
      <c r="I40" s="10"/>
    </row>
    <row r="41" spans="1:9" x14ac:dyDescent="0.25">
      <c r="A41" s="10" t="s">
        <v>63</v>
      </c>
      <c r="B41" s="27"/>
      <c r="C41" s="27"/>
      <c r="D41" s="27"/>
      <c r="E41" s="27">
        <f t="shared" si="1"/>
        <v>0</v>
      </c>
      <c r="I41" s="10"/>
    </row>
    <row r="42" spans="1:9" x14ac:dyDescent="0.25">
      <c r="A42" s="10" t="s">
        <v>64</v>
      </c>
      <c r="B42" s="27">
        <v>4770088.8</v>
      </c>
      <c r="C42" s="27">
        <v>0</v>
      </c>
      <c r="D42" s="27">
        <v>0</v>
      </c>
      <c r="E42" s="27">
        <f t="shared" si="1"/>
        <v>4770088.8</v>
      </c>
      <c r="I42" s="10"/>
    </row>
    <row r="43" spans="1:9" x14ac:dyDescent="0.25">
      <c r="A43" s="10" t="s">
        <v>58</v>
      </c>
      <c r="B43" s="27"/>
      <c r="C43" s="27"/>
      <c r="D43" s="27">
        <v>867080</v>
      </c>
      <c r="E43" s="27">
        <f t="shared" si="1"/>
        <v>867080</v>
      </c>
      <c r="I43" s="10"/>
    </row>
    <row r="44" spans="1:9" x14ac:dyDescent="0.25">
      <c r="A44" s="10" t="s">
        <v>59</v>
      </c>
      <c r="B44" s="27"/>
      <c r="C44" s="27"/>
      <c r="D44" s="27">
        <v>8259500</v>
      </c>
      <c r="E44" s="27">
        <f t="shared" si="1"/>
        <v>8259500</v>
      </c>
      <c r="I44" s="10"/>
    </row>
    <row r="45" spans="1:9" x14ac:dyDescent="0.25">
      <c r="A45" s="10" t="s">
        <v>60</v>
      </c>
      <c r="B45" s="27"/>
      <c r="C45" s="27"/>
      <c r="D45" s="27">
        <v>11902138.369999999</v>
      </c>
      <c r="E45" s="27">
        <f t="shared" si="1"/>
        <v>11902138.369999999</v>
      </c>
      <c r="I45" s="10"/>
    </row>
    <row r="46" spans="1:9" x14ac:dyDescent="0.25">
      <c r="A46" s="10" t="s">
        <v>65</v>
      </c>
      <c r="B46" s="27"/>
      <c r="C46" s="27"/>
      <c r="D46" s="27"/>
      <c r="E46" s="27">
        <f t="shared" si="1"/>
        <v>0</v>
      </c>
      <c r="I46" s="10"/>
    </row>
    <row r="47" spans="1:9" x14ac:dyDescent="0.25">
      <c r="A47" s="10" t="s">
        <v>66</v>
      </c>
      <c r="B47" s="27">
        <v>13182000</v>
      </c>
      <c r="C47" s="27">
        <v>19773000</v>
      </c>
      <c r="D47" s="27">
        <v>1667389.5</v>
      </c>
      <c r="E47" s="27">
        <f t="shared" si="1"/>
        <v>34622389.5</v>
      </c>
      <c r="I47" s="10"/>
    </row>
    <row r="48" spans="1:9" x14ac:dyDescent="0.25">
      <c r="A48" s="10" t="s">
        <v>67</v>
      </c>
      <c r="B48" s="27"/>
      <c r="C48" s="27"/>
      <c r="D48" s="27">
        <v>33250002</v>
      </c>
      <c r="E48" s="27">
        <f t="shared" si="1"/>
        <v>33250002</v>
      </c>
      <c r="I48" s="10"/>
    </row>
    <row r="49" spans="1:9" x14ac:dyDescent="0.25">
      <c r="A49" s="10" t="s">
        <v>68</v>
      </c>
      <c r="B49" s="27"/>
      <c r="C49" s="27"/>
      <c r="D49" s="27">
        <v>43551319</v>
      </c>
      <c r="E49" s="27">
        <f t="shared" si="1"/>
        <v>43551319</v>
      </c>
      <c r="I49" s="10"/>
    </row>
    <row r="50" spans="1:9" x14ac:dyDescent="0.25">
      <c r="A50" s="10" t="s">
        <v>69</v>
      </c>
      <c r="B50" s="27"/>
      <c r="C50" s="27"/>
      <c r="D50" s="27">
        <v>67407383.180000007</v>
      </c>
      <c r="E50" s="27">
        <f t="shared" si="1"/>
        <v>67407383.180000007</v>
      </c>
      <c r="I50" s="10"/>
    </row>
    <row r="51" spans="1:9" x14ac:dyDescent="0.25">
      <c r="B51" s="27"/>
      <c r="C51" s="27"/>
      <c r="D51" s="27"/>
      <c r="E51" s="27"/>
      <c r="I51" s="10"/>
    </row>
    <row r="52" spans="1:9" ht="15.75" thickBot="1" x14ac:dyDescent="0.3">
      <c r="A52" s="14" t="s">
        <v>12</v>
      </c>
      <c r="B52" s="28">
        <f t="shared" ref="B52:D52" si="2">SUM(B39:B50)</f>
        <v>27951322.850000001</v>
      </c>
      <c r="C52" s="28">
        <f t="shared" si="2"/>
        <v>29729875.390000001</v>
      </c>
      <c r="D52" s="28">
        <f t="shared" si="2"/>
        <v>166987434.89000002</v>
      </c>
      <c r="E52" s="28">
        <f>SUM(E39:E50)</f>
        <v>224668633.13</v>
      </c>
      <c r="I52" s="10"/>
    </row>
    <row r="53" spans="1:9" ht="15.75" thickTop="1" x14ac:dyDescent="0.25">
      <c r="A53" s="10" t="s">
        <v>79</v>
      </c>
    </row>
    <row r="56" spans="1:9" x14ac:dyDescent="0.25">
      <c r="A56" s="59" t="s">
        <v>87</v>
      </c>
      <c r="B56" s="59"/>
      <c r="C56" s="59"/>
      <c r="D56" s="59"/>
      <c r="E56" s="59"/>
    </row>
    <row r="57" spans="1:9" x14ac:dyDescent="0.25">
      <c r="A57" s="59" t="s">
        <v>13</v>
      </c>
      <c r="B57" s="59"/>
      <c r="C57" s="59"/>
      <c r="D57" s="59"/>
      <c r="E57" s="59"/>
    </row>
    <row r="58" spans="1:9" x14ac:dyDescent="0.25">
      <c r="A58" s="57" t="s">
        <v>45</v>
      </c>
      <c r="B58" s="57"/>
      <c r="C58" s="57"/>
      <c r="D58" s="57"/>
      <c r="E58" s="57"/>
    </row>
    <row r="59" spans="1:9" x14ac:dyDescent="0.25">
      <c r="A59" s="7"/>
      <c r="B59" s="7"/>
      <c r="C59" s="7"/>
      <c r="D59" s="7"/>
      <c r="E59" s="7"/>
    </row>
    <row r="60" spans="1:9" s="1" customFormat="1" ht="15.75" thickBot="1" x14ac:dyDescent="0.3">
      <c r="A60" s="17" t="s">
        <v>9</v>
      </c>
      <c r="B60" s="17" t="s">
        <v>52</v>
      </c>
      <c r="C60" s="17" t="s">
        <v>53</v>
      </c>
      <c r="D60" s="17" t="s">
        <v>54</v>
      </c>
      <c r="E60" s="17" t="s">
        <v>55</v>
      </c>
      <c r="I60" s="11"/>
    </row>
    <row r="62" spans="1:9" x14ac:dyDescent="0.25">
      <c r="A62" s="10" t="s">
        <v>75</v>
      </c>
      <c r="B62" s="18">
        <v>35508754.189999998</v>
      </c>
      <c r="C62" s="18">
        <f>+B66</f>
        <v>22327520.219999999</v>
      </c>
      <c r="D62" s="18">
        <f>+C66</f>
        <v>260772029.33000004</v>
      </c>
      <c r="E62" s="13">
        <f>+B62</f>
        <v>35508754.189999998</v>
      </c>
    </row>
    <row r="63" spans="1:9" x14ac:dyDescent="0.25">
      <c r="A63" s="10" t="s">
        <v>14</v>
      </c>
      <c r="B63" s="18">
        <v>14770088.880000001</v>
      </c>
      <c r="C63" s="18">
        <v>268174384.5</v>
      </c>
      <c r="D63" s="18">
        <v>34990500</v>
      </c>
      <c r="E63" s="13">
        <f>SUM(B63:D63)</f>
        <v>317934973.38</v>
      </c>
    </row>
    <row r="64" spans="1:9" x14ac:dyDescent="0.25">
      <c r="A64" s="10" t="s">
        <v>15</v>
      </c>
      <c r="B64" s="18">
        <f>+B62+B63</f>
        <v>50278843.07</v>
      </c>
      <c r="C64" s="18">
        <f>+C62+C63</f>
        <v>290501904.72000003</v>
      </c>
      <c r="D64" s="18">
        <f>+D62+D63</f>
        <v>295762529.33000004</v>
      </c>
      <c r="E64" s="13">
        <f>SUM(E62:E63)</f>
        <v>353443727.56999999</v>
      </c>
    </row>
    <row r="65" spans="1:9" x14ac:dyDescent="0.25">
      <c r="A65" s="10" t="s">
        <v>16</v>
      </c>
      <c r="B65" s="18">
        <f>B52</f>
        <v>27951322.850000001</v>
      </c>
      <c r="C65" s="18">
        <f t="shared" ref="C65:D65" si="3">C52</f>
        <v>29729875.390000001</v>
      </c>
      <c r="D65" s="18">
        <f t="shared" si="3"/>
        <v>166987434.89000002</v>
      </c>
      <c r="E65" s="13">
        <f>SUM(B65:D65)</f>
        <v>224668633.13000003</v>
      </c>
    </row>
    <row r="66" spans="1:9" x14ac:dyDescent="0.25">
      <c r="A66" s="10" t="s">
        <v>17</v>
      </c>
      <c r="B66" s="18">
        <f>+B64-B65</f>
        <v>22327520.219999999</v>
      </c>
      <c r="C66" s="18">
        <f>+C64-C65</f>
        <v>260772029.33000004</v>
      </c>
      <c r="D66" s="18">
        <f>+D64-D65</f>
        <v>128775094.44000003</v>
      </c>
      <c r="E66" s="13">
        <f>E64-E65</f>
        <v>128775094.43999997</v>
      </c>
    </row>
    <row r="67" spans="1:9" s="1" customFormat="1" ht="15.75" thickBot="1" x14ac:dyDescent="0.3">
      <c r="A67" s="14"/>
      <c r="B67" s="15"/>
      <c r="C67" s="15"/>
      <c r="D67" s="15"/>
      <c r="E67" s="15"/>
      <c r="I67" s="11"/>
    </row>
    <row r="68" spans="1:9" ht="15.75" thickTop="1" x14ac:dyDescent="0.25">
      <c r="A68" s="10" t="s">
        <v>79</v>
      </c>
    </row>
  </sheetData>
  <mergeCells count="12">
    <mergeCell ref="A1:B1"/>
    <mergeCell ref="A58:E58"/>
    <mergeCell ref="A8:G8"/>
    <mergeCell ref="A57:E57"/>
    <mergeCell ref="A34:E34"/>
    <mergeCell ref="A35:E35"/>
    <mergeCell ref="A19:F19"/>
    <mergeCell ref="A20:F20"/>
    <mergeCell ref="A7:G7"/>
    <mergeCell ref="A18:F18"/>
    <mergeCell ref="A33:E33"/>
    <mergeCell ref="A56:E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workbookViewId="0">
      <selection sqref="A1:B1"/>
    </sheetView>
  </sheetViews>
  <sheetFormatPr baseColWidth="10" defaultRowHeight="15" x14ac:dyDescent="0.25"/>
  <cols>
    <col min="1" max="1" width="68.7109375" style="10" customWidth="1"/>
    <col min="2" max="2" width="15.140625" style="10" bestFit="1" customWidth="1"/>
    <col min="3" max="3" width="14.140625" style="10" bestFit="1" customWidth="1"/>
    <col min="4" max="4" width="15.140625" style="10" bestFit="1" customWidth="1"/>
    <col min="5" max="5" width="18" style="10" bestFit="1" customWidth="1"/>
    <col min="6" max="6" width="13.140625" style="10" customWidth="1"/>
    <col min="7" max="16384" width="11.42578125" style="10"/>
  </cols>
  <sheetData>
    <row r="1" spans="1:6" x14ac:dyDescent="0.25">
      <c r="A1" s="58" t="s">
        <v>74</v>
      </c>
      <c r="B1" s="58"/>
    </row>
    <row r="2" spans="1:6" x14ac:dyDescent="0.25">
      <c r="A2" s="23" t="s">
        <v>0</v>
      </c>
      <c r="B2" s="1" t="s">
        <v>21</v>
      </c>
    </row>
    <row r="3" spans="1:6" x14ac:dyDescent="0.25">
      <c r="A3" s="23" t="s">
        <v>1</v>
      </c>
      <c r="B3" s="1" t="s">
        <v>22</v>
      </c>
    </row>
    <row r="4" spans="1:6" x14ac:dyDescent="0.25">
      <c r="A4" s="23" t="s">
        <v>10</v>
      </c>
      <c r="B4" s="1" t="s">
        <v>22</v>
      </c>
    </row>
    <row r="5" spans="1:6" x14ac:dyDescent="0.25">
      <c r="A5" s="23" t="s">
        <v>42</v>
      </c>
      <c r="B5" s="1" t="s">
        <v>49</v>
      </c>
    </row>
    <row r="6" spans="1:6" x14ac:dyDescent="0.25">
      <c r="A6" s="23"/>
      <c r="B6" s="1"/>
    </row>
    <row r="7" spans="1:6" x14ac:dyDescent="0.25">
      <c r="A7" s="59" t="s">
        <v>84</v>
      </c>
      <c r="B7" s="59"/>
      <c r="C7" s="59"/>
      <c r="D7" s="59"/>
      <c r="E7" s="59"/>
      <c r="F7" s="59"/>
    </row>
    <row r="8" spans="1:6" x14ac:dyDescent="0.25">
      <c r="A8" s="59" t="s">
        <v>11</v>
      </c>
      <c r="B8" s="59"/>
      <c r="C8" s="59"/>
      <c r="D8" s="59"/>
      <c r="E8" s="59"/>
      <c r="F8" s="59"/>
    </row>
    <row r="9" spans="1:6" x14ac:dyDescent="0.25">
      <c r="A9" s="24"/>
      <c r="B9" s="24"/>
      <c r="C9" s="24"/>
      <c r="D9" s="24"/>
      <c r="E9" s="24"/>
    </row>
    <row r="10" spans="1:6" ht="31.5" customHeight="1" thickBot="1" x14ac:dyDescent="0.3">
      <c r="A10" s="2" t="s">
        <v>2</v>
      </c>
      <c r="B10" s="2" t="s">
        <v>3</v>
      </c>
      <c r="C10" s="2" t="s">
        <v>7</v>
      </c>
      <c r="D10" s="2" t="s">
        <v>29</v>
      </c>
      <c r="E10" s="2" t="s">
        <v>50</v>
      </c>
      <c r="F10" s="2" t="s">
        <v>51</v>
      </c>
    </row>
    <row r="12" spans="1:6" x14ac:dyDescent="0.25">
      <c r="A12" s="10" t="s">
        <v>23</v>
      </c>
      <c r="B12" s="10" t="s">
        <v>8</v>
      </c>
      <c r="C12" s="53">
        <f>'1T'!F12</f>
        <v>259.66666666666669</v>
      </c>
      <c r="D12" s="52">
        <f>'2T'!F12</f>
        <v>351.66666666666669</v>
      </c>
      <c r="E12" s="53">
        <f>AVERAGE(C12:D12)</f>
        <v>305.66666666666669</v>
      </c>
      <c r="F12" s="51">
        <f>'1T'!G12</f>
        <v>405</v>
      </c>
    </row>
    <row r="14" spans="1:6" ht="15.75" thickBot="1" x14ac:dyDescent="0.3">
      <c r="A14" s="3"/>
      <c r="B14" s="3"/>
      <c r="C14" s="60" t="s">
        <v>73</v>
      </c>
      <c r="D14" s="60"/>
      <c r="E14" s="60"/>
      <c r="F14" s="54"/>
    </row>
    <row r="15" spans="1:6" x14ac:dyDescent="0.25">
      <c r="A15" s="10" t="s">
        <v>80</v>
      </c>
    </row>
    <row r="18" spans="1:5" x14ac:dyDescent="0.25">
      <c r="A18" s="59" t="s">
        <v>85</v>
      </c>
      <c r="B18" s="59"/>
      <c r="C18" s="59"/>
      <c r="D18" s="59"/>
      <c r="E18" s="59"/>
    </row>
    <row r="19" spans="1:5" x14ac:dyDescent="0.25">
      <c r="A19" s="59" t="s">
        <v>83</v>
      </c>
      <c r="B19" s="59"/>
      <c r="C19" s="59"/>
      <c r="D19" s="59"/>
      <c r="E19" s="59"/>
    </row>
    <row r="20" spans="1:5" x14ac:dyDescent="0.25">
      <c r="A20" s="57" t="s">
        <v>45</v>
      </c>
      <c r="B20" s="57"/>
      <c r="C20" s="57"/>
      <c r="D20" s="57"/>
      <c r="E20" s="57"/>
    </row>
    <row r="21" spans="1:5" x14ac:dyDescent="0.25">
      <c r="A21" s="7"/>
      <c r="B21" s="7"/>
      <c r="C21" s="7"/>
      <c r="D21" s="7"/>
      <c r="E21" s="7"/>
    </row>
    <row r="22" spans="1:5" ht="15.75" thickBot="1" x14ac:dyDescent="0.3">
      <c r="A22" s="3" t="s">
        <v>2</v>
      </c>
      <c r="B22" s="3" t="s">
        <v>7</v>
      </c>
      <c r="C22" s="3" t="s">
        <v>29</v>
      </c>
      <c r="D22" s="3" t="s">
        <v>50</v>
      </c>
      <c r="E22" s="3" t="s">
        <v>72</v>
      </c>
    </row>
    <row r="23" spans="1:5" x14ac:dyDescent="0.25">
      <c r="B23" s="5"/>
    </row>
    <row r="24" spans="1:5" x14ac:dyDescent="0.25">
      <c r="A24" s="10" t="s">
        <v>23</v>
      </c>
      <c r="B24" s="5"/>
    </row>
    <row r="25" spans="1:5" x14ac:dyDescent="0.25">
      <c r="A25" s="46" t="s">
        <v>18</v>
      </c>
      <c r="B25" s="27">
        <v>9999476.5399999991</v>
      </c>
      <c r="C25" s="27">
        <v>39975913.689999998</v>
      </c>
      <c r="D25" s="47">
        <f>SUM(B25:C25)</f>
        <v>49975390.229999997</v>
      </c>
      <c r="E25" s="47">
        <f>D25/6</f>
        <v>8329231.7049999991</v>
      </c>
    </row>
    <row r="26" spans="1:5" x14ac:dyDescent="0.25">
      <c r="A26" s="46" t="s">
        <v>19</v>
      </c>
      <c r="B26" s="27">
        <v>112480105.02</v>
      </c>
      <c r="C26" s="27">
        <v>2110429.25</v>
      </c>
      <c r="D26" s="47">
        <f>SUM(B26:C26)</f>
        <v>114590534.27</v>
      </c>
      <c r="E26" s="47">
        <f t="shared" ref="E26:E27" si="0">D26/6</f>
        <v>19098422.378333334</v>
      </c>
    </row>
    <row r="27" spans="1:5" x14ac:dyDescent="0.25">
      <c r="A27" s="46" t="s">
        <v>20</v>
      </c>
      <c r="B27" s="27">
        <v>2679414</v>
      </c>
      <c r="C27" s="27">
        <v>5004292.4400000004</v>
      </c>
      <c r="D27" s="47">
        <f>SUM(B27:C27)</f>
        <v>7683706.4400000004</v>
      </c>
      <c r="E27" s="47">
        <f t="shared" si="0"/>
        <v>1280617.74</v>
      </c>
    </row>
    <row r="28" spans="1:5" x14ac:dyDescent="0.25">
      <c r="B28" s="27"/>
      <c r="C28" s="27"/>
      <c r="D28" s="47"/>
      <c r="E28" s="47"/>
    </row>
    <row r="29" spans="1:5" ht="15.75" thickBot="1" x14ac:dyDescent="0.3">
      <c r="A29" s="3" t="s">
        <v>12</v>
      </c>
      <c r="B29" s="30">
        <v>125158995.56</v>
      </c>
      <c r="C29" s="30">
        <v>47090635.379999995</v>
      </c>
      <c r="D29" s="31">
        <f>SUM(D25:D27)</f>
        <v>172249630.94</v>
      </c>
      <c r="E29" s="31">
        <f>D29/6</f>
        <v>28708271.823333334</v>
      </c>
    </row>
    <row r="30" spans="1:5" x14ac:dyDescent="0.25">
      <c r="A30" s="10" t="s">
        <v>80</v>
      </c>
    </row>
    <row r="33" spans="1:4" x14ac:dyDescent="0.25">
      <c r="A33" s="59" t="s">
        <v>86</v>
      </c>
      <c r="B33" s="59"/>
      <c r="C33" s="59"/>
      <c r="D33" s="59"/>
    </row>
    <row r="34" spans="1:4" x14ac:dyDescent="0.25">
      <c r="A34" s="59" t="s">
        <v>34</v>
      </c>
      <c r="B34" s="59"/>
      <c r="C34" s="59"/>
      <c r="D34" s="59"/>
    </row>
    <row r="35" spans="1:4" x14ac:dyDescent="0.25">
      <c r="A35" s="57" t="s">
        <v>45</v>
      </c>
      <c r="B35" s="57"/>
      <c r="C35" s="57"/>
      <c r="D35" s="57"/>
    </row>
    <row r="36" spans="1:4" x14ac:dyDescent="0.25">
      <c r="A36" s="7"/>
      <c r="B36" s="7"/>
      <c r="C36" s="7"/>
      <c r="D36" s="7"/>
    </row>
    <row r="37" spans="1:4" ht="15.75" thickBot="1" x14ac:dyDescent="0.3">
      <c r="A37" s="17" t="s">
        <v>9</v>
      </c>
      <c r="B37" s="17" t="s">
        <v>7</v>
      </c>
      <c r="C37" s="17" t="s">
        <v>29</v>
      </c>
      <c r="D37" s="17" t="s">
        <v>57</v>
      </c>
    </row>
    <row r="39" spans="1:4" x14ac:dyDescent="0.25">
      <c r="A39" s="10" t="s">
        <v>62</v>
      </c>
      <c r="B39" s="13">
        <f>'1T'!E39</f>
        <v>9999476.5399999991</v>
      </c>
      <c r="C39" s="13">
        <f>'2T'!E39</f>
        <v>39975913.689999998</v>
      </c>
      <c r="D39" s="13">
        <f t="shared" ref="D39:D50" si="1">SUM(B39:C39)</f>
        <v>49975390.229999997</v>
      </c>
    </row>
    <row r="40" spans="1:4" x14ac:dyDescent="0.25">
      <c r="A40" s="10" t="s">
        <v>24</v>
      </c>
      <c r="B40" s="13">
        <f>'1T'!E40</f>
        <v>11948345.02</v>
      </c>
      <c r="C40" s="13">
        <f>'2T'!E40</f>
        <v>2110429.25</v>
      </c>
      <c r="D40" s="13">
        <f t="shared" si="1"/>
        <v>14058774.27</v>
      </c>
    </row>
    <row r="41" spans="1:4" x14ac:dyDescent="0.25">
      <c r="A41" s="10" t="s">
        <v>63</v>
      </c>
      <c r="B41" s="13">
        <f>'1T'!E41</f>
        <v>100531760</v>
      </c>
      <c r="C41" s="13">
        <f>'2T'!E41</f>
        <v>0</v>
      </c>
      <c r="D41" s="13">
        <f t="shared" si="1"/>
        <v>100531760</v>
      </c>
    </row>
    <row r="42" spans="1:4" x14ac:dyDescent="0.25">
      <c r="A42" s="10" t="s">
        <v>64</v>
      </c>
      <c r="B42" s="13">
        <f>'1T'!E42</f>
        <v>0</v>
      </c>
      <c r="C42" s="13">
        <f>'2T'!E42</f>
        <v>0</v>
      </c>
      <c r="D42" s="13">
        <f t="shared" si="1"/>
        <v>0</v>
      </c>
    </row>
    <row r="43" spans="1:4" x14ac:dyDescent="0.25">
      <c r="A43" s="10" t="s">
        <v>58</v>
      </c>
      <c r="B43" s="13">
        <f>'1T'!E43</f>
        <v>0</v>
      </c>
      <c r="C43" s="13">
        <f>'2T'!E43</f>
        <v>0</v>
      </c>
      <c r="D43" s="13">
        <f t="shared" si="1"/>
        <v>0</v>
      </c>
    </row>
    <row r="44" spans="1:4" x14ac:dyDescent="0.25">
      <c r="A44" s="10" t="s">
        <v>59</v>
      </c>
      <c r="B44" s="13">
        <f>'1T'!E44</f>
        <v>0</v>
      </c>
      <c r="C44" s="13">
        <f>'2T'!E44</f>
        <v>0</v>
      </c>
      <c r="D44" s="13">
        <f t="shared" si="1"/>
        <v>0</v>
      </c>
    </row>
    <row r="45" spans="1:4" x14ac:dyDescent="0.25">
      <c r="A45" s="10" t="s">
        <v>60</v>
      </c>
      <c r="B45" s="13">
        <f>'1T'!E45</f>
        <v>0</v>
      </c>
      <c r="C45" s="13">
        <f>'2T'!E45</f>
        <v>0</v>
      </c>
      <c r="D45" s="13">
        <f t="shared" si="1"/>
        <v>0</v>
      </c>
    </row>
    <row r="46" spans="1:4" x14ac:dyDescent="0.25">
      <c r="A46" s="10" t="s">
        <v>65</v>
      </c>
      <c r="B46" s="13">
        <f>'1T'!E46</f>
        <v>2679414</v>
      </c>
      <c r="C46" s="13">
        <f>'2T'!E46</f>
        <v>5004292.4400000004</v>
      </c>
      <c r="D46" s="13">
        <f t="shared" si="1"/>
        <v>7683706.4400000004</v>
      </c>
    </row>
    <row r="47" spans="1:4" x14ac:dyDescent="0.25">
      <c r="A47" s="10" t="s">
        <v>66</v>
      </c>
      <c r="B47" s="13">
        <f>'1T'!E47</f>
        <v>0</v>
      </c>
      <c r="C47" s="13">
        <f>'2T'!E47</f>
        <v>0</v>
      </c>
      <c r="D47" s="13">
        <f t="shared" si="1"/>
        <v>0</v>
      </c>
    </row>
    <row r="48" spans="1:4" x14ac:dyDescent="0.25">
      <c r="A48" s="10" t="s">
        <v>67</v>
      </c>
      <c r="B48" s="13">
        <f>'1T'!E48</f>
        <v>0</v>
      </c>
      <c r="C48" s="13">
        <f>'2T'!E48</f>
        <v>0</v>
      </c>
      <c r="D48" s="13">
        <f t="shared" si="1"/>
        <v>0</v>
      </c>
    </row>
    <row r="49" spans="1:4" x14ac:dyDescent="0.25">
      <c r="A49" s="10" t="s">
        <v>68</v>
      </c>
      <c r="B49" s="13">
        <f>'1T'!E49</f>
        <v>0</v>
      </c>
      <c r="C49" s="13">
        <f>'2T'!E49</f>
        <v>0</v>
      </c>
      <c r="D49" s="13">
        <f t="shared" si="1"/>
        <v>0</v>
      </c>
    </row>
    <row r="50" spans="1:4" x14ac:dyDescent="0.25">
      <c r="A50" s="10" t="s">
        <v>69</v>
      </c>
      <c r="B50" s="13">
        <f>'1T'!E50</f>
        <v>0</v>
      </c>
      <c r="C50" s="13">
        <f>'2T'!E50</f>
        <v>0</v>
      </c>
      <c r="D50" s="13">
        <f t="shared" si="1"/>
        <v>0</v>
      </c>
    </row>
    <row r="52" spans="1:4" ht="15.75" thickBot="1" x14ac:dyDescent="0.3">
      <c r="A52" s="14" t="s">
        <v>12</v>
      </c>
      <c r="B52" s="15">
        <f t="shared" ref="B52:D52" si="2">SUM(B39:B51)</f>
        <v>125158995.56</v>
      </c>
      <c r="C52" s="15">
        <f t="shared" si="2"/>
        <v>47090635.379999995</v>
      </c>
      <c r="D52" s="15">
        <f t="shared" si="2"/>
        <v>172249630.94</v>
      </c>
    </row>
    <row r="53" spans="1:4" ht="15.75" thickTop="1" x14ac:dyDescent="0.25">
      <c r="A53" s="10" t="s">
        <v>80</v>
      </c>
      <c r="B53" s="7"/>
      <c r="C53" s="7"/>
      <c r="D53" s="7"/>
    </row>
    <row r="54" spans="1:4" x14ac:dyDescent="0.25">
      <c r="B54" s="7"/>
      <c r="C54" s="7"/>
      <c r="D54" s="7"/>
    </row>
    <row r="55" spans="1:4" x14ac:dyDescent="0.25">
      <c r="B55" s="7"/>
      <c r="C55" s="7"/>
      <c r="D55" s="7"/>
    </row>
    <row r="56" spans="1:4" x14ac:dyDescent="0.25">
      <c r="A56" s="59" t="s">
        <v>87</v>
      </c>
      <c r="B56" s="59"/>
      <c r="C56" s="59"/>
      <c r="D56" s="59"/>
    </row>
    <row r="57" spans="1:4" x14ac:dyDescent="0.25">
      <c r="A57" s="59" t="s">
        <v>13</v>
      </c>
      <c r="B57" s="59"/>
      <c r="C57" s="59"/>
      <c r="D57" s="59"/>
    </row>
    <row r="58" spans="1:4" x14ac:dyDescent="0.25">
      <c r="A58" s="59" t="s">
        <v>45</v>
      </c>
      <c r="B58" s="59"/>
      <c r="C58" s="59"/>
      <c r="D58" s="59"/>
    </row>
    <row r="59" spans="1:4" x14ac:dyDescent="0.25">
      <c r="A59" s="24"/>
      <c r="B59" s="24"/>
      <c r="C59" s="24"/>
      <c r="D59" s="24"/>
    </row>
    <row r="60" spans="1:4" ht="15.75" thickBot="1" x14ac:dyDescent="0.3">
      <c r="A60" s="3" t="s">
        <v>9</v>
      </c>
      <c r="B60" s="17" t="s">
        <v>7</v>
      </c>
      <c r="C60" s="17" t="s">
        <v>29</v>
      </c>
      <c r="D60" s="17" t="s">
        <v>50</v>
      </c>
    </row>
    <row r="62" spans="1:4" x14ac:dyDescent="0.25">
      <c r="A62" s="10" t="s">
        <v>48</v>
      </c>
      <c r="B62" s="5">
        <f>'1T'!E62</f>
        <v>100531760</v>
      </c>
      <c r="C62" s="5">
        <f>'2T'!E62</f>
        <v>8038957.4399999976</v>
      </c>
      <c r="D62" s="48">
        <f>B62</f>
        <v>100531760</v>
      </c>
    </row>
    <row r="63" spans="1:4" x14ac:dyDescent="0.25">
      <c r="A63" s="10" t="s">
        <v>14</v>
      </c>
      <c r="B63" s="5">
        <f>'1T'!E63</f>
        <v>32666193</v>
      </c>
      <c r="C63" s="5">
        <f>'2T'!E63</f>
        <v>57139875</v>
      </c>
      <c r="D63" s="48">
        <f>SUM(B63:C63)</f>
        <v>89806068</v>
      </c>
    </row>
    <row r="64" spans="1:4" x14ac:dyDescent="0.25">
      <c r="A64" s="10" t="s">
        <v>15</v>
      </c>
      <c r="B64" s="5">
        <f>'1T'!E64</f>
        <v>133197953</v>
      </c>
      <c r="C64" s="5">
        <f>'2T'!E64</f>
        <v>65178832.439999998</v>
      </c>
      <c r="D64" s="48">
        <f>SUM(D62:D63)</f>
        <v>190337828</v>
      </c>
    </row>
    <row r="65" spans="1:5" x14ac:dyDescent="0.25">
      <c r="A65" s="10" t="s">
        <v>16</v>
      </c>
      <c r="B65" s="5">
        <f>'1T'!E65</f>
        <v>125158995.56</v>
      </c>
      <c r="C65" s="5">
        <f>'2T'!E65</f>
        <v>47090635.379999995</v>
      </c>
      <c r="D65" s="48">
        <f>SUM(B65:C65)</f>
        <v>172249630.94</v>
      </c>
    </row>
    <row r="66" spans="1:5" x14ac:dyDescent="0.25">
      <c r="A66" s="20" t="s">
        <v>17</v>
      </c>
      <c r="B66" s="5">
        <f>'1T'!E66</f>
        <v>8038957.4399999976</v>
      </c>
      <c r="C66" s="5">
        <f>'2T'!E66</f>
        <v>18088197.060000002</v>
      </c>
      <c r="D66" s="49">
        <f>+D64-D65</f>
        <v>18088197.060000002</v>
      </c>
      <c r="E66" s="20"/>
    </row>
    <row r="67" spans="1:5" ht="15.75" thickBot="1" x14ac:dyDescent="0.3">
      <c r="A67" s="45"/>
      <c r="B67" s="9"/>
      <c r="C67" s="9"/>
      <c r="D67" s="45"/>
      <c r="E67" s="20"/>
    </row>
    <row r="68" spans="1:5" x14ac:dyDescent="0.25">
      <c r="A68" s="10" t="s">
        <v>80</v>
      </c>
    </row>
  </sheetData>
  <mergeCells count="13">
    <mergeCell ref="A1:B1"/>
    <mergeCell ref="A58:D58"/>
    <mergeCell ref="A34:D34"/>
    <mergeCell ref="A35:D35"/>
    <mergeCell ref="A57:D57"/>
    <mergeCell ref="C14:E14"/>
    <mergeCell ref="A19:E19"/>
    <mergeCell ref="A20:E20"/>
    <mergeCell ref="A7:F7"/>
    <mergeCell ref="A8:F8"/>
    <mergeCell ref="A18:E18"/>
    <mergeCell ref="A33:D33"/>
    <mergeCell ref="A56:D56"/>
  </mergeCells>
  <pageMargins left="0.7" right="0.7" top="0.75" bottom="0.75" header="0.3" footer="0.3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sqref="A1:B1"/>
    </sheetView>
  </sheetViews>
  <sheetFormatPr baseColWidth="10" defaultRowHeight="15" x14ac:dyDescent="0.25"/>
  <cols>
    <col min="1" max="1" width="68.7109375" style="10" customWidth="1"/>
    <col min="2" max="2" width="15.140625" style="10" bestFit="1" customWidth="1"/>
    <col min="3" max="3" width="14.140625" style="10" bestFit="1" customWidth="1"/>
    <col min="4" max="5" width="15.140625" style="10" bestFit="1" customWidth="1"/>
    <col min="6" max="6" width="18" style="10" bestFit="1" customWidth="1"/>
    <col min="7" max="7" width="13.42578125" style="10" customWidth="1"/>
    <col min="8" max="16384" width="11.42578125" style="10"/>
  </cols>
  <sheetData>
    <row r="1" spans="1:7" x14ac:dyDescent="0.25">
      <c r="A1" s="58" t="s">
        <v>74</v>
      </c>
      <c r="B1" s="58"/>
    </row>
    <row r="2" spans="1:7" x14ac:dyDescent="0.25">
      <c r="A2" s="23" t="s">
        <v>0</v>
      </c>
      <c r="B2" s="1" t="s">
        <v>21</v>
      </c>
    </row>
    <row r="3" spans="1:7" x14ac:dyDescent="0.25">
      <c r="A3" s="23" t="s">
        <v>1</v>
      </c>
      <c r="B3" s="1" t="s">
        <v>22</v>
      </c>
    </row>
    <row r="4" spans="1:7" x14ac:dyDescent="0.25">
      <c r="A4" s="23" t="s">
        <v>10</v>
      </c>
      <c r="B4" s="1" t="s">
        <v>22</v>
      </c>
    </row>
    <row r="5" spans="1:7" x14ac:dyDescent="0.25">
      <c r="A5" s="23" t="s">
        <v>42</v>
      </c>
      <c r="B5" s="1" t="s">
        <v>56</v>
      </c>
    </row>
    <row r="6" spans="1:7" x14ac:dyDescent="0.25">
      <c r="A6" s="23"/>
      <c r="B6" s="1"/>
    </row>
    <row r="7" spans="1:7" x14ac:dyDescent="0.25">
      <c r="A7" s="59" t="s">
        <v>84</v>
      </c>
      <c r="B7" s="59"/>
      <c r="C7" s="59"/>
      <c r="D7" s="59"/>
      <c r="E7" s="59"/>
      <c r="F7" s="59"/>
      <c r="G7" s="59"/>
    </row>
    <row r="8" spans="1:7" x14ac:dyDescent="0.25">
      <c r="A8" s="59" t="s">
        <v>11</v>
      </c>
      <c r="B8" s="59"/>
      <c r="C8" s="59"/>
      <c r="D8" s="59"/>
      <c r="E8" s="59"/>
      <c r="F8" s="59"/>
      <c r="G8" s="59"/>
    </row>
    <row r="9" spans="1:7" x14ac:dyDescent="0.25">
      <c r="A9" s="24"/>
      <c r="B9" s="24"/>
      <c r="C9" s="24"/>
      <c r="D9" s="24"/>
      <c r="E9" s="24"/>
    </row>
    <row r="10" spans="1:7" ht="31.5" customHeight="1" thickBot="1" x14ac:dyDescent="0.3">
      <c r="A10" s="2" t="s">
        <v>2</v>
      </c>
      <c r="B10" s="2" t="s">
        <v>3</v>
      </c>
      <c r="C10" s="2" t="s">
        <v>7</v>
      </c>
      <c r="D10" s="2" t="s">
        <v>29</v>
      </c>
      <c r="E10" s="2" t="s">
        <v>41</v>
      </c>
      <c r="F10" s="2" t="s">
        <v>76</v>
      </c>
      <c r="G10" s="2" t="s">
        <v>51</v>
      </c>
    </row>
    <row r="12" spans="1:7" x14ac:dyDescent="0.25">
      <c r="A12" s="10" t="s">
        <v>23</v>
      </c>
      <c r="B12" s="10" t="s">
        <v>8</v>
      </c>
      <c r="C12" s="53">
        <f>'1T'!F12</f>
        <v>259.66666666666669</v>
      </c>
      <c r="D12" s="52">
        <f>'2T'!F12</f>
        <v>351.66666666666669</v>
      </c>
      <c r="E12" s="52">
        <f>'3T'!F12</f>
        <v>330.33333333333331</v>
      </c>
      <c r="F12" s="53">
        <f>AVERAGE(C12:E12)</f>
        <v>313.88888888888891</v>
      </c>
      <c r="G12" s="51">
        <f>'1T'!G12</f>
        <v>405</v>
      </c>
    </row>
    <row r="14" spans="1:7" ht="15.75" thickBot="1" x14ac:dyDescent="0.3">
      <c r="A14" s="3"/>
      <c r="B14" s="3"/>
      <c r="C14" s="60" t="s">
        <v>73</v>
      </c>
      <c r="D14" s="60"/>
      <c r="E14" s="60"/>
      <c r="F14" s="61"/>
      <c r="G14" s="45"/>
    </row>
    <row r="15" spans="1:7" x14ac:dyDescent="0.25">
      <c r="A15" s="10" t="s">
        <v>81</v>
      </c>
    </row>
    <row r="18" spans="1:6" x14ac:dyDescent="0.25">
      <c r="A18" s="59" t="s">
        <v>85</v>
      </c>
      <c r="B18" s="59"/>
      <c r="C18" s="59"/>
      <c r="D18" s="59"/>
      <c r="E18" s="59"/>
      <c r="F18" s="59"/>
    </row>
    <row r="19" spans="1:6" x14ac:dyDescent="0.25">
      <c r="A19" s="59" t="s">
        <v>83</v>
      </c>
      <c r="B19" s="59"/>
      <c r="C19" s="59"/>
      <c r="D19" s="59"/>
      <c r="E19" s="59"/>
      <c r="F19" s="59"/>
    </row>
    <row r="20" spans="1:6" x14ac:dyDescent="0.25">
      <c r="A20" s="57" t="s">
        <v>45</v>
      </c>
      <c r="B20" s="57"/>
      <c r="C20" s="57"/>
      <c r="D20" s="57"/>
      <c r="E20" s="57"/>
      <c r="F20" s="57"/>
    </row>
    <row r="21" spans="1:6" x14ac:dyDescent="0.25">
      <c r="A21" s="7"/>
      <c r="B21" s="7"/>
      <c r="C21" s="7"/>
      <c r="D21" s="7"/>
      <c r="E21" s="7"/>
      <c r="F21" s="7"/>
    </row>
    <row r="22" spans="1:6" ht="15.75" thickBot="1" x14ac:dyDescent="0.3">
      <c r="A22" s="17" t="s">
        <v>2</v>
      </c>
      <c r="B22" s="17" t="s">
        <v>7</v>
      </c>
      <c r="C22" s="17" t="s">
        <v>29</v>
      </c>
      <c r="D22" s="17" t="s">
        <v>41</v>
      </c>
      <c r="E22" s="17" t="s">
        <v>57</v>
      </c>
      <c r="F22" s="17" t="s">
        <v>72</v>
      </c>
    </row>
    <row r="23" spans="1:6" x14ac:dyDescent="0.25">
      <c r="B23" s="5"/>
    </row>
    <row r="24" spans="1:6" x14ac:dyDescent="0.25">
      <c r="A24" s="10" t="s">
        <v>23</v>
      </c>
      <c r="B24" s="5"/>
    </row>
    <row r="25" spans="1:6" x14ac:dyDescent="0.25">
      <c r="A25" s="46" t="s">
        <v>18</v>
      </c>
      <c r="B25" s="5">
        <f>'1T'!E25</f>
        <v>9999476.5399999991</v>
      </c>
      <c r="C25" s="5">
        <f>'2T'!E25</f>
        <v>39975913.689999998</v>
      </c>
      <c r="D25" s="5">
        <f>'3T'!E25</f>
        <v>29983148.869999997</v>
      </c>
      <c r="E25" s="48">
        <f>SUM(B25:D25)</f>
        <v>79958539.099999994</v>
      </c>
      <c r="F25" s="48">
        <f>E25/9</f>
        <v>8884282.1222222224</v>
      </c>
    </row>
    <row r="26" spans="1:6" x14ac:dyDescent="0.25">
      <c r="A26" s="46" t="s">
        <v>19</v>
      </c>
      <c r="B26" s="5">
        <f>'1T'!E26</f>
        <v>112480105.02</v>
      </c>
      <c r="C26" s="5">
        <f>'2T'!E26</f>
        <v>2110429.25</v>
      </c>
      <c r="D26" s="5">
        <f>'3T'!E26</f>
        <v>34511940</v>
      </c>
      <c r="E26" s="48">
        <f t="shared" ref="E26:E27" si="0">SUM(B26:D26)</f>
        <v>149102474.26999998</v>
      </c>
      <c r="F26" s="48">
        <f t="shared" ref="F26:F27" si="1">E26/9</f>
        <v>16566941.585555553</v>
      </c>
    </row>
    <row r="27" spans="1:6" x14ac:dyDescent="0.25">
      <c r="A27" s="46" t="s">
        <v>20</v>
      </c>
      <c r="B27" s="5">
        <f>'1T'!E27</f>
        <v>2679414</v>
      </c>
      <c r="C27" s="5">
        <f>'2T'!E27</f>
        <v>5004292.4400000004</v>
      </c>
      <c r="D27" s="5">
        <f>'3T'!E27</f>
        <v>0</v>
      </c>
      <c r="E27" s="48">
        <f t="shared" si="0"/>
        <v>7683706.4400000004</v>
      </c>
      <c r="F27" s="48">
        <f t="shared" si="1"/>
        <v>853745.16</v>
      </c>
    </row>
    <row r="28" spans="1:6" x14ac:dyDescent="0.25">
      <c r="B28" s="5"/>
      <c r="C28" s="5"/>
      <c r="D28" s="5"/>
    </row>
    <row r="29" spans="1:6" ht="15.75" thickBot="1" x14ac:dyDescent="0.3">
      <c r="A29" s="3" t="s">
        <v>12</v>
      </c>
      <c r="B29" s="6">
        <f>SUM(B25:B27)</f>
        <v>125158995.56</v>
      </c>
      <c r="C29" s="6">
        <f t="shared" ref="C29:F29" si="2">SUM(C25:C27)</f>
        <v>47090635.379999995</v>
      </c>
      <c r="D29" s="6">
        <f t="shared" si="2"/>
        <v>64495088.869999997</v>
      </c>
      <c r="E29" s="6">
        <f t="shared" si="2"/>
        <v>236744719.80999997</v>
      </c>
      <c r="F29" s="6">
        <f t="shared" si="2"/>
        <v>26304968.867777776</v>
      </c>
    </row>
    <row r="30" spans="1:6" x14ac:dyDescent="0.25">
      <c r="A30" s="10" t="s">
        <v>81</v>
      </c>
    </row>
    <row r="33" spans="1:5" x14ac:dyDescent="0.25">
      <c r="A33" s="59" t="s">
        <v>86</v>
      </c>
      <c r="B33" s="59"/>
      <c r="C33" s="59"/>
      <c r="D33" s="59"/>
      <c r="E33" s="59"/>
    </row>
    <row r="34" spans="1:5" ht="15.75" customHeight="1" x14ac:dyDescent="0.25">
      <c r="A34" s="59" t="s">
        <v>34</v>
      </c>
      <c r="B34" s="59"/>
      <c r="C34" s="59"/>
      <c r="D34" s="59"/>
      <c r="E34" s="59"/>
    </row>
    <row r="35" spans="1:5" ht="15.75" customHeight="1" x14ac:dyDescent="0.25">
      <c r="A35" s="59" t="s">
        <v>45</v>
      </c>
      <c r="B35" s="59"/>
      <c r="C35" s="59"/>
      <c r="D35" s="59"/>
      <c r="E35" s="59"/>
    </row>
    <row r="36" spans="1:5" ht="15.75" customHeight="1" x14ac:dyDescent="0.25">
      <c r="A36" s="24"/>
      <c r="B36" s="24"/>
      <c r="C36" s="24"/>
      <c r="D36" s="24"/>
    </row>
    <row r="37" spans="1:5" ht="15.75" customHeight="1" thickBot="1" x14ac:dyDescent="0.3">
      <c r="A37" s="17" t="s">
        <v>9</v>
      </c>
      <c r="B37" s="17" t="s">
        <v>7</v>
      </c>
      <c r="C37" s="17" t="s">
        <v>29</v>
      </c>
      <c r="D37" s="17" t="s">
        <v>41</v>
      </c>
      <c r="E37" s="17" t="s">
        <v>57</v>
      </c>
    </row>
    <row r="38" spans="1:5" ht="15.75" customHeight="1" x14ac:dyDescent="0.25"/>
    <row r="39" spans="1:5" ht="15.75" customHeight="1" x14ac:dyDescent="0.25">
      <c r="A39" s="10" t="s">
        <v>62</v>
      </c>
      <c r="B39" s="13">
        <f>'1T'!E39</f>
        <v>9999476.5399999991</v>
      </c>
      <c r="C39" s="13">
        <f>'2T'!E39</f>
        <v>39975913.689999998</v>
      </c>
      <c r="D39" s="13">
        <f>'3T'!E39</f>
        <v>29983148.869999997</v>
      </c>
      <c r="E39" s="13">
        <f>SUM(B39:D39)</f>
        <v>79958539.099999994</v>
      </c>
    </row>
    <row r="40" spans="1:5" ht="15.75" customHeight="1" x14ac:dyDescent="0.25">
      <c r="A40" s="10" t="s">
        <v>24</v>
      </c>
      <c r="B40" s="13">
        <f>'1T'!E40</f>
        <v>11948345.02</v>
      </c>
      <c r="C40" s="13">
        <f>'2T'!E40</f>
        <v>2110429.25</v>
      </c>
      <c r="D40" s="13">
        <f>'3T'!E40</f>
        <v>17139875</v>
      </c>
      <c r="E40" s="13">
        <f t="shared" ref="E40:E50" si="3">SUM(B40:D40)</f>
        <v>31198649.27</v>
      </c>
    </row>
    <row r="41" spans="1:5" ht="15.75" customHeight="1" x14ac:dyDescent="0.25">
      <c r="A41" s="10" t="s">
        <v>63</v>
      </c>
      <c r="B41" s="13">
        <f>'1T'!E41</f>
        <v>100531760</v>
      </c>
      <c r="C41" s="13">
        <f>'2T'!E41</f>
        <v>0</v>
      </c>
      <c r="D41" s="13">
        <f>'3T'!E41</f>
        <v>17372065</v>
      </c>
      <c r="E41" s="13">
        <f t="shared" si="3"/>
        <v>117903825</v>
      </c>
    </row>
    <row r="42" spans="1:5" ht="15.75" customHeight="1" x14ac:dyDescent="0.25">
      <c r="A42" s="10" t="s">
        <v>64</v>
      </c>
      <c r="B42" s="13">
        <f>'1T'!E42</f>
        <v>0</v>
      </c>
      <c r="C42" s="13">
        <f>'2T'!E42</f>
        <v>0</v>
      </c>
      <c r="D42" s="13">
        <f>'3T'!E42</f>
        <v>0</v>
      </c>
      <c r="E42" s="13">
        <f t="shared" si="3"/>
        <v>0</v>
      </c>
    </row>
    <row r="43" spans="1:5" ht="15.75" customHeight="1" x14ac:dyDescent="0.25">
      <c r="A43" s="10" t="s">
        <v>58</v>
      </c>
      <c r="B43" s="13">
        <f>'1T'!E43</f>
        <v>0</v>
      </c>
      <c r="C43" s="13">
        <f>'2T'!E43</f>
        <v>0</v>
      </c>
      <c r="D43" s="13">
        <f>'3T'!E43</f>
        <v>0</v>
      </c>
      <c r="E43" s="13">
        <f t="shared" si="3"/>
        <v>0</v>
      </c>
    </row>
    <row r="44" spans="1:5" ht="15.75" customHeight="1" x14ac:dyDescent="0.25">
      <c r="A44" s="10" t="s">
        <v>59</v>
      </c>
      <c r="B44" s="13">
        <f>'1T'!E44</f>
        <v>0</v>
      </c>
      <c r="C44" s="13">
        <f>'2T'!E44</f>
        <v>0</v>
      </c>
      <c r="D44" s="13">
        <f>'3T'!E44</f>
        <v>0</v>
      </c>
      <c r="E44" s="13">
        <f t="shared" si="3"/>
        <v>0</v>
      </c>
    </row>
    <row r="45" spans="1:5" ht="15.75" customHeight="1" x14ac:dyDescent="0.25">
      <c r="A45" s="10" t="s">
        <v>60</v>
      </c>
      <c r="B45" s="13">
        <f>'1T'!E45</f>
        <v>0</v>
      </c>
      <c r="C45" s="13">
        <f>'2T'!E45</f>
        <v>0</v>
      </c>
      <c r="D45" s="13">
        <f>'3T'!E45</f>
        <v>0</v>
      </c>
      <c r="E45" s="13">
        <f t="shared" si="3"/>
        <v>0</v>
      </c>
    </row>
    <row r="46" spans="1:5" ht="15.75" customHeight="1" x14ac:dyDescent="0.25">
      <c r="A46" s="10" t="s">
        <v>65</v>
      </c>
      <c r="B46" s="13">
        <f>'1T'!E46</f>
        <v>2679414</v>
      </c>
      <c r="C46" s="13">
        <f>'2T'!E46</f>
        <v>5004292.4400000004</v>
      </c>
      <c r="D46" s="13">
        <f>'3T'!E46</f>
        <v>0</v>
      </c>
      <c r="E46" s="13">
        <f t="shared" si="3"/>
        <v>7683706.4400000004</v>
      </c>
    </row>
    <row r="47" spans="1:5" ht="15.75" customHeight="1" x14ac:dyDescent="0.25">
      <c r="A47" s="10" t="s">
        <v>66</v>
      </c>
      <c r="B47" s="13">
        <f>'1T'!E47</f>
        <v>0</v>
      </c>
      <c r="C47" s="13">
        <f>'2T'!E47</f>
        <v>0</v>
      </c>
      <c r="D47" s="13">
        <f>'3T'!E47</f>
        <v>0</v>
      </c>
      <c r="E47" s="13">
        <f t="shared" si="3"/>
        <v>0</v>
      </c>
    </row>
    <row r="48" spans="1:5" ht="15.75" customHeight="1" x14ac:dyDescent="0.25">
      <c r="A48" s="10" t="s">
        <v>67</v>
      </c>
      <c r="B48" s="13">
        <f>'1T'!E48</f>
        <v>0</v>
      </c>
      <c r="C48" s="13">
        <f>'2T'!E48</f>
        <v>0</v>
      </c>
      <c r="D48" s="13">
        <f>'3T'!E48</f>
        <v>0</v>
      </c>
      <c r="E48" s="13">
        <f t="shared" si="3"/>
        <v>0</v>
      </c>
    </row>
    <row r="49" spans="1:6" ht="15.75" customHeight="1" x14ac:dyDescent="0.25">
      <c r="A49" s="10" t="s">
        <v>68</v>
      </c>
      <c r="B49" s="13">
        <f>'1T'!E49</f>
        <v>0</v>
      </c>
      <c r="C49" s="13">
        <f>'2T'!E49</f>
        <v>0</v>
      </c>
      <c r="D49" s="13">
        <f>'3T'!E49</f>
        <v>0</v>
      </c>
      <c r="E49" s="13">
        <f t="shared" si="3"/>
        <v>0</v>
      </c>
    </row>
    <row r="50" spans="1:6" ht="15.75" customHeight="1" x14ac:dyDescent="0.25">
      <c r="A50" s="10" t="s">
        <v>69</v>
      </c>
      <c r="B50" s="13">
        <f>'1T'!E50</f>
        <v>0</v>
      </c>
      <c r="C50" s="13">
        <f>'2T'!E50</f>
        <v>0</v>
      </c>
      <c r="D50" s="13">
        <f>'3T'!E50</f>
        <v>0</v>
      </c>
      <c r="E50" s="13">
        <f t="shared" si="3"/>
        <v>0</v>
      </c>
    </row>
    <row r="51" spans="1:6" ht="15.75" customHeight="1" x14ac:dyDescent="0.25"/>
    <row r="52" spans="1:6" ht="15.75" customHeight="1" thickBot="1" x14ac:dyDescent="0.3">
      <c r="A52" s="14" t="s">
        <v>12</v>
      </c>
      <c r="B52" s="15">
        <f t="shared" ref="B52:E52" si="4">SUM(B39:B51)</f>
        <v>125158995.56</v>
      </c>
      <c r="C52" s="15">
        <f t="shared" si="4"/>
        <v>47090635.379999995</v>
      </c>
      <c r="D52" s="15">
        <f t="shared" si="4"/>
        <v>64495088.869999997</v>
      </c>
      <c r="E52" s="15">
        <f t="shared" si="4"/>
        <v>236744719.81</v>
      </c>
    </row>
    <row r="53" spans="1:6" ht="15.75" customHeight="1" thickTop="1" x14ac:dyDescent="0.25">
      <c r="A53" s="10" t="s">
        <v>81</v>
      </c>
      <c r="B53" s="24"/>
      <c r="C53" s="24"/>
      <c r="D53" s="24"/>
    </row>
    <row r="54" spans="1:6" ht="15.75" customHeight="1" x14ac:dyDescent="0.25">
      <c r="B54" s="24"/>
      <c r="C54" s="24"/>
      <c r="D54" s="24"/>
    </row>
    <row r="55" spans="1:6" ht="15.75" customHeight="1" x14ac:dyDescent="0.25">
      <c r="B55" s="24"/>
      <c r="C55" s="24"/>
      <c r="D55" s="24"/>
    </row>
    <row r="56" spans="1:6" x14ac:dyDescent="0.25">
      <c r="A56" s="59" t="s">
        <v>87</v>
      </c>
      <c r="B56" s="59"/>
      <c r="C56" s="59"/>
      <c r="D56" s="59"/>
      <c r="E56" s="59"/>
    </row>
    <row r="57" spans="1:6" x14ac:dyDescent="0.25">
      <c r="A57" s="59" t="s">
        <v>13</v>
      </c>
      <c r="B57" s="59"/>
      <c r="C57" s="59"/>
      <c r="D57" s="59"/>
      <c r="E57" s="59"/>
    </row>
    <row r="58" spans="1:6" x14ac:dyDescent="0.25">
      <c r="A58" s="59" t="s">
        <v>45</v>
      </c>
      <c r="B58" s="59"/>
      <c r="C58" s="59"/>
      <c r="D58" s="59"/>
      <c r="E58" s="59"/>
    </row>
    <row r="59" spans="1:6" x14ac:dyDescent="0.25">
      <c r="A59" s="24"/>
      <c r="B59" s="24"/>
      <c r="C59" s="24"/>
      <c r="D59" s="24"/>
    </row>
    <row r="60" spans="1:6" ht="15.75" thickBot="1" x14ac:dyDescent="0.3">
      <c r="A60" s="3" t="s">
        <v>9</v>
      </c>
      <c r="B60" s="17" t="s">
        <v>7</v>
      </c>
      <c r="C60" s="17" t="s">
        <v>29</v>
      </c>
      <c r="D60" s="17" t="s">
        <v>41</v>
      </c>
      <c r="E60" s="17" t="s">
        <v>57</v>
      </c>
    </row>
    <row r="62" spans="1:6" x14ac:dyDescent="0.25">
      <c r="A62" s="10" t="s">
        <v>48</v>
      </c>
      <c r="B62" s="5">
        <f>'1T'!E62</f>
        <v>100531760</v>
      </c>
      <c r="C62" s="5">
        <f>'2T'!E62</f>
        <v>8038957.4399999976</v>
      </c>
      <c r="D62" s="5">
        <f>'3T'!E62</f>
        <v>18088197.060000002</v>
      </c>
      <c r="E62" s="48">
        <f>B62</f>
        <v>100531760</v>
      </c>
    </row>
    <row r="63" spans="1:6" x14ac:dyDescent="0.25">
      <c r="A63" s="10" t="s">
        <v>14</v>
      </c>
      <c r="B63" s="5">
        <f>'1T'!E63</f>
        <v>32666193</v>
      </c>
      <c r="C63" s="5">
        <f>'2T'!E63</f>
        <v>57139875</v>
      </c>
      <c r="D63" s="5">
        <f>'3T'!E63</f>
        <v>81933970</v>
      </c>
      <c r="E63" s="48">
        <f>SUM(B63:D63)</f>
        <v>171740038</v>
      </c>
    </row>
    <row r="64" spans="1:6" x14ac:dyDescent="0.25">
      <c r="A64" s="10" t="s">
        <v>15</v>
      </c>
      <c r="B64" s="5">
        <f>B63+B62</f>
        <v>133197953</v>
      </c>
      <c r="C64" s="5">
        <f>C63+C62</f>
        <v>65178832.439999998</v>
      </c>
      <c r="D64" s="5">
        <f>D63+D62</f>
        <v>100022167.06</v>
      </c>
      <c r="E64" s="48">
        <f>SUM(E62:E63)</f>
        <v>272271798</v>
      </c>
      <c r="F64" s="48"/>
    </row>
    <row r="65" spans="1:6" x14ac:dyDescent="0.25">
      <c r="A65" s="10" t="s">
        <v>16</v>
      </c>
      <c r="B65" s="5">
        <f>'1T'!E65</f>
        <v>125158995.56</v>
      </c>
      <c r="C65" s="5">
        <f>'2T'!E65</f>
        <v>47090635.379999995</v>
      </c>
      <c r="D65" s="5">
        <f>'3T'!E65</f>
        <v>64513412.870000005</v>
      </c>
      <c r="E65" s="48">
        <f>SUM(B65:D65)</f>
        <v>236763043.81</v>
      </c>
    </row>
    <row r="66" spans="1:6" x14ac:dyDescent="0.25">
      <c r="A66" s="20" t="s">
        <v>17</v>
      </c>
      <c r="B66" s="8">
        <f>B64-B65</f>
        <v>8038957.4399999976</v>
      </c>
      <c r="C66" s="8">
        <f t="shared" ref="C66:D66" si="5">C64-C65</f>
        <v>18088197.060000002</v>
      </c>
      <c r="D66" s="8">
        <f t="shared" si="5"/>
        <v>35508754.189999998</v>
      </c>
      <c r="E66" s="49">
        <f>+E64-E65</f>
        <v>35508754.189999998</v>
      </c>
      <c r="F66" s="20"/>
    </row>
    <row r="67" spans="1:6" ht="15.75" thickBot="1" x14ac:dyDescent="0.3">
      <c r="A67" s="45"/>
      <c r="B67" s="9"/>
      <c r="C67" s="9"/>
      <c r="D67" s="9"/>
      <c r="E67" s="45"/>
      <c r="F67" s="20"/>
    </row>
    <row r="68" spans="1:6" x14ac:dyDescent="0.25">
      <c r="A68" s="10" t="s">
        <v>81</v>
      </c>
    </row>
  </sheetData>
  <mergeCells count="13">
    <mergeCell ref="A57:E57"/>
    <mergeCell ref="A58:E58"/>
    <mergeCell ref="A1:B1"/>
    <mergeCell ref="C14:F14"/>
    <mergeCell ref="A19:F19"/>
    <mergeCell ref="A20:F20"/>
    <mergeCell ref="A7:G7"/>
    <mergeCell ref="A8:G8"/>
    <mergeCell ref="A18:F18"/>
    <mergeCell ref="A33:E33"/>
    <mergeCell ref="A34:E34"/>
    <mergeCell ref="A35:E35"/>
    <mergeCell ref="A56:E5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52" workbookViewId="0">
      <selection activeCell="F66" sqref="F66"/>
    </sheetView>
  </sheetViews>
  <sheetFormatPr baseColWidth="10" defaultRowHeight="15" x14ac:dyDescent="0.25"/>
  <cols>
    <col min="1" max="1" width="68.7109375" style="10" customWidth="1"/>
    <col min="2" max="2" width="15.140625" style="10" bestFit="1" customWidth="1"/>
    <col min="3" max="3" width="14.140625" style="10" bestFit="1" customWidth="1"/>
    <col min="4" max="7" width="15.140625" style="10" bestFit="1" customWidth="1"/>
    <col min="8" max="8" width="12.28515625" style="10" customWidth="1"/>
    <col min="9" max="16384" width="11.42578125" style="10"/>
  </cols>
  <sheetData>
    <row r="1" spans="1:8" x14ac:dyDescent="0.25">
      <c r="A1" s="58" t="s">
        <v>74</v>
      </c>
      <c r="B1" s="58"/>
    </row>
    <row r="2" spans="1:8" x14ac:dyDescent="0.25">
      <c r="A2" s="23" t="s">
        <v>0</v>
      </c>
      <c r="B2" s="1" t="s">
        <v>21</v>
      </c>
    </row>
    <row r="3" spans="1:8" x14ac:dyDescent="0.25">
      <c r="A3" s="23" t="s">
        <v>1</v>
      </c>
      <c r="B3" s="1" t="s">
        <v>22</v>
      </c>
    </row>
    <row r="4" spans="1:8" x14ac:dyDescent="0.25">
      <c r="A4" s="23" t="s">
        <v>10</v>
      </c>
      <c r="B4" s="1" t="s">
        <v>22</v>
      </c>
    </row>
    <row r="5" spans="1:8" x14ac:dyDescent="0.25">
      <c r="A5" s="23" t="s">
        <v>42</v>
      </c>
      <c r="B5" s="1" t="s">
        <v>61</v>
      </c>
    </row>
    <row r="6" spans="1:8" x14ac:dyDescent="0.25">
      <c r="A6" s="23"/>
      <c r="B6" s="1"/>
    </row>
    <row r="7" spans="1:8" x14ac:dyDescent="0.25">
      <c r="A7" s="59" t="s">
        <v>84</v>
      </c>
      <c r="B7" s="59"/>
      <c r="C7" s="59"/>
      <c r="D7" s="59"/>
      <c r="E7" s="59"/>
      <c r="F7" s="59"/>
      <c r="G7" s="59"/>
      <c r="H7" s="59"/>
    </row>
    <row r="8" spans="1:8" x14ac:dyDescent="0.25">
      <c r="A8" s="57" t="s">
        <v>11</v>
      </c>
      <c r="B8" s="57"/>
      <c r="C8" s="57"/>
      <c r="D8" s="57"/>
      <c r="E8" s="57"/>
      <c r="F8" s="57"/>
      <c r="G8" s="57"/>
      <c r="H8" s="57"/>
    </row>
    <row r="9" spans="1:8" x14ac:dyDescent="0.25">
      <c r="A9" s="7"/>
      <c r="B9" s="7"/>
      <c r="C9" s="7"/>
      <c r="D9" s="7"/>
      <c r="E9" s="7"/>
      <c r="F9" s="7"/>
      <c r="G9" s="7"/>
      <c r="H9" s="7"/>
    </row>
    <row r="10" spans="1:8" ht="31.5" customHeight="1" thickBot="1" x14ac:dyDescent="0.3">
      <c r="A10" s="2" t="s">
        <v>2</v>
      </c>
      <c r="B10" s="2" t="s">
        <v>3</v>
      </c>
      <c r="C10" s="2" t="s">
        <v>7</v>
      </c>
      <c r="D10" s="2" t="s">
        <v>29</v>
      </c>
      <c r="E10" s="2" t="s">
        <v>41</v>
      </c>
      <c r="F10" s="2" t="s">
        <v>55</v>
      </c>
      <c r="G10" s="2" t="s">
        <v>61</v>
      </c>
      <c r="H10" s="2" t="s">
        <v>51</v>
      </c>
    </row>
    <row r="12" spans="1:8" x14ac:dyDescent="0.25">
      <c r="A12" s="10" t="s">
        <v>23</v>
      </c>
      <c r="B12" s="10" t="s">
        <v>8</v>
      </c>
      <c r="C12" s="53">
        <f>'1T'!F12</f>
        <v>259.66666666666669</v>
      </c>
      <c r="D12" s="52">
        <f>'2T'!F12</f>
        <v>351.66666666666669</v>
      </c>
      <c r="E12" s="52">
        <f>'3T'!F12</f>
        <v>330.33333333333331</v>
      </c>
      <c r="F12" s="52">
        <f>'4T'!F12</f>
        <v>320</v>
      </c>
      <c r="G12" s="53">
        <f>AVERAGE(C12:F12)</f>
        <v>315.41666666666669</v>
      </c>
      <c r="H12" s="51">
        <f>'1T'!G12</f>
        <v>405</v>
      </c>
    </row>
    <row r="14" spans="1:8" ht="15.75" thickBot="1" x14ac:dyDescent="0.3">
      <c r="A14" s="3"/>
      <c r="B14" s="3"/>
      <c r="C14" s="60" t="s">
        <v>77</v>
      </c>
      <c r="D14" s="60"/>
      <c r="E14" s="60"/>
      <c r="F14" s="60"/>
      <c r="G14" s="61"/>
      <c r="H14" s="45"/>
    </row>
    <row r="15" spans="1:8" x14ac:dyDescent="0.25">
      <c r="A15" s="10" t="s">
        <v>82</v>
      </c>
    </row>
    <row r="18" spans="1:8" x14ac:dyDescent="0.25">
      <c r="A18" s="59" t="s">
        <v>85</v>
      </c>
      <c r="B18" s="59"/>
      <c r="C18" s="59"/>
      <c r="D18" s="59"/>
      <c r="E18" s="59"/>
      <c r="F18" s="59"/>
      <c r="G18" s="59"/>
    </row>
    <row r="19" spans="1:8" x14ac:dyDescent="0.25">
      <c r="A19" s="59" t="s">
        <v>83</v>
      </c>
      <c r="B19" s="59"/>
      <c r="C19" s="59"/>
      <c r="D19" s="59"/>
      <c r="E19" s="59"/>
      <c r="F19" s="59"/>
      <c r="G19" s="59"/>
    </row>
    <row r="20" spans="1:8" x14ac:dyDescent="0.25">
      <c r="A20" s="57" t="s">
        <v>45</v>
      </c>
      <c r="B20" s="57"/>
      <c r="C20" s="57"/>
      <c r="D20" s="57"/>
      <c r="E20" s="57"/>
      <c r="F20" s="57"/>
      <c r="G20" s="57"/>
    </row>
    <row r="21" spans="1:8" x14ac:dyDescent="0.25">
      <c r="A21" s="7"/>
      <c r="B21" s="7"/>
      <c r="C21" s="7"/>
      <c r="D21" s="7"/>
      <c r="E21" s="7"/>
      <c r="F21" s="7"/>
      <c r="G21" s="7"/>
    </row>
    <row r="22" spans="1:8" ht="30.75" thickBot="1" x14ac:dyDescent="0.3">
      <c r="A22" s="3" t="s">
        <v>2</v>
      </c>
      <c r="B22" s="2" t="s">
        <v>7</v>
      </c>
      <c r="C22" s="2" t="s">
        <v>29</v>
      </c>
      <c r="D22" s="2" t="s">
        <v>41</v>
      </c>
      <c r="E22" s="2" t="s">
        <v>55</v>
      </c>
      <c r="F22" s="2" t="s">
        <v>61</v>
      </c>
      <c r="G22" s="2" t="s">
        <v>72</v>
      </c>
    </row>
    <row r="23" spans="1:8" x14ac:dyDescent="0.25">
      <c r="B23" s="5"/>
    </row>
    <row r="24" spans="1:8" x14ac:dyDescent="0.25">
      <c r="A24" s="10" t="s">
        <v>23</v>
      </c>
      <c r="B24" s="5"/>
    </row>
    <row r="25" spans="1:8" x14ac:dyDescent="0.25">
      <c r="A25" s="46" t="s">
        <v>18</v>
      </c>
      <c r="B25" s="27">
        <f>'1T'!E25</f>
        <v>9999476.5399999991</v>
      </c>
      <c r="C25" s="27">
        <f>'2T'!E25</f>
        <v>39975913.689999998</v>
      </c>
      <c r="D25" s="27">
        <f>'3T'!E25</f>
        <v>29983148.869999997</v>
      </c>
      <c r="E25" s="27">
        <f>'4T'!E25</f>
        <v>24808821.16</v>
      </c>
      <c r="F25" s="47">
        <f>SUM(B25:E25)</f>
        <v>104767360.25999999</v>
      </c>
      <c r="G25" s="47">
        <f>AVERAGE(B25:E25)</f>
        <v>26191840.064999998</v>
      </c>
      <c r="H25" s="55"/>
    </row>
    <row r="26" spans="1:8" x14ac:dyDescent="0.25">
      <c r="A26" s="46" t="s">
        <v>19</v>
      </c>
      <c r="B26" s="27">
        <f>'1T'!E26</f>
        <v>112480105.02</v>
      </c>
      <c r="C26" s="27">
        <f>'2T'!E26</f>
        <v>2110429.25</v>
      </c>
      <c r="D26" s="27">
        <f>'3T'!E26</f>
        <v>34511940</v>
      </c>
      <c r="E26" s="27">
        <f>'4T'!E26</f>
        <v>21028718.370000001</v>
      </c>
      <c r="F26" s="47">
        <f t="shared" ref="F26:F27" si="0">SUM(B26:E26)</f>
        <v>170131192.63999999</v>
      </c>
      <c r="G26" s="47">
        <f t="shared" ref="G26:G27" si="1">AVERAGE(B26:E26)</f>
        <v>42532798.159999996</v>
      </c>
      <c r="H26" s="55"/>
    </row>
    <row r="27" spans="1:8" x14ac:dyDescent="0.25">
      <c r="A27" s="46" t="s">
        <v>20</v>
      </c>
      <c r="B27" s="27">
        <f>'1T'!E27</f>
        <v>2679414</v>
      </c>
      <c r="C27" s="27">
        <f>'2T'!E27</f>
        <v>5004292.4400000004</v>
      </c>
      <c r="D27" s="27">
        <f>'3T'!E27</f>
        <v>0</v>
      </c>
      <c r="E27" s="27">
        <f>'4T'!E27</f>
        <v>178831093.68000001</v>
      </c>
      <c r="F27" s="47">
        <f t="shared" si="0"/>
        <v>186514800.12</v>
      </c>
      <c r="G27" s="47">
        <f t="shared" si="1"/>
        <v>46628700.030000001</v>
      </c>
      <c r="H27" s="55"/>
    </row>
    <row r="28" spans="1:8" x14ac:dyDescent="0.25">
      <c r="B28" s="27"/>
      <c r="C28" s="27"/>
      <c r="D28" s="27"/>
      <c r="E28" s="27"/>
      <c r="F28" s="47"/>
      <c r="G28" s="47"/>
    </row>
    <row r="29" spans="1:8" ht="15.75" thickBot="1" x14ac:dyDescent="0.3">
      <c r="A29" s="3" t="s">
        <v>12</v>
      </c>
      <c r="B29" s="30">
        <f>SUM(B25:B27)</f>
        <v>125158995.56</v>
      </c>
      <c r="C29" s="30">
        <f>SUM(C25:C27)</f>
        <v>47090635.379999995</v>
      </c>
      <c r="D29" s="30">
        <f>SUM(D25:D27)</f>
        <v>64495088.869999997</v>
      </c>
      <c r="E29" s="30">
        <f>SUM(E25:E27)</f>
        <v>224668633.21000001</v>
      </c>
      <c r="F29" s="31">
        <f>SUM(F25:F27)</f>
        <v>461413353.01999998</v>
      </c>
      <c r="G29" s="31">
        <f>AVERAGE(B29:E29)</f>
        <v>115353338.255</v>
      </c>
    </row>
    <row r="30" spans="1:8" x14ac:dyDescent="0.25">
      <c r="A30" s="10" t="s">
        <v>82</v>
      </c>
      <c r="H30" s="55"/>
    </row>
    <row r="33" spans="1:6" x14ac:dyDescent="0.25">
      <c r="A33" s="59" t="s">
        <v>86</v>
      </c>
      <c r="B33" s="59"/>
      <c r="C33" s="59"/>
      <c r="D33" s="59"/>
      <c r="E33" s="59"/>
      <c r="F33" s="59"/>
    </row>
    <row r="34" spans="1:6" x14ac:dyDescent="0.25">
      <c r="A34" s="59" t="s">
        <v>34</v>
      </c>
      <c r="B34" s="59"/>
      <c r="C34" s="59"/>
      <c r="D34" s="59"/>
      <c r="E34" s="59"/>
      <c r="F34" s="59"/>
    </row>
    <row r="35" spans="1:6" x14ac:dyDescent="0.25">
      <c r="A35" s="57" t="s">
        <v>45</v>
      </c>
      <c r="B35" s="57"/>
      <c r="C35" s="57"/>
      <c r="D35" s="57"/>
      <c r="E35" s="57"/>
      <c r="F35" s="57"/>
    </row>
    <row r="36" spans="1:6" x14ac:dyDescent="0.25">
      <c r="A36" s="24"/>
      <c r="B36" s="24"/>
      <c r="C36" s="24"/>
      <c r="D36" s="24"/>
      <c r="E36" s="24"/>
      <c r="F36" s="24"/>
    </row>
    <row r="37" spans="1:6" ht="15.75" thickBot="1" x14ac:dyDescent="0.3">
      <c r="A37" s="17" t="s">
        <v>9</v>
      </c>
      <c r="B37" s="17" t="s">
        <v>7</v>
      </c>
      <c r="C37" s="17" t="s">
        <v>29</v>
      </c>
      <c r="D37" s="17" t="s">
        <v>41</v>
      </c>
      <c r="E37" s="17" t="s">
        <v>55</v>
      </c>
      <c r="F37" s="2" t="s">
        <v>61</v>
      </c>
    </row>
    <row r="39" spans="1:6" x14ac:dyDescent="0.25">
      <c r="A39" s="10" t="s">
        <v>62</v>
      </c>
      <c r="B39" s="27">
        <f>'1T'!E39</f>
        <v>9999476.5399999991</v>
      </c>
      <c r="C39" s="27">
        <f>'2T'!E39</f>
        <v>39975913.689999998</v>
      </c>
      <c r="D39" s="27">
        <f>'3T'!E39</f>
        <v>29983148.869999997</v>
      </c>
      <c r="E39" s="27">
        <f>'4T'!E39</f>
        <v>20038732.280000001</v>
      </c>
      <c r="F39" s="27">
        <f>SUM(B39:E39)</f>
        <v>99997271.379999995</v>
      </c>
    </row>
    <row r="40" spans="1:6" x14ac:dyDescent="0.25">
      <c r="A40" s="10" t="s">
        <v>24</v>
      </c>
      <c r="B40" s="27">
        <f>'1T'!E40</f>
        <v>11948345.02</v>
      </c>
      <c r="C40" s="27">
        <f>'2T'!E40</f>
        <v>2110429.25</v>
      </c>
      <c r="D40" s="27">
        <f>'3T'!E40</f>
        <v>17139875</v>
      </c>
      <c r="E40" s="27">
        <f>'4T'!E40</f>
        <v>0</v>
      </c>
      <c r="F40" s="27">
        <f t="shared" ref="F40:F50" si="2">SUM(B40:E40)</f>
        <v>31198649.27</v>
      </c>
    </row>
    <row r="41" spans="1:6" x14ac:dyDescent="0.25">
      <c r="A41" s="10" t="s">
        <v>63</v>
      </c>
      <c r="B41" s="27">
        <f>'1T'!E41</f>
        <v>100531760</v>
      </c>
      <c r="C41" s="27">
        <f>'2T'!E41</f>
        <v>0</v>
      </c>
      <c r="D41" s="27">
        <f>'3T'!E41</f>
        <v>17372065</v>
      </c>
      <c r="E41" s="27">
        <f>'4T'!E41</f>
        <v>0</v>
      </c>
      <c r="F41" s="27">
        <f t="shared" si="2"/>
        <v>117903825</v>
      </c>
    </row>
    <row r="42" spans="1:6" x14ac:dyDescent="0.25">
      <c r="A42" s="10" t="s">
        <v>64</v>
      </c>
      <c r="B42" s="27">
        <f>'1T'!E42</f>
        <v>0</v>
      </c>
      <c r="C42" s="27">
        <f>'2T'!E42</f>
        <v>0</v>
      </c>
      <c r="D42" s="27">
        <f>'3T'!E42</f>
        <v>0</v>
      </c>
      <c r="E42" s="27">
        <f>'4T'!E42</f>
        <v>4770088.8</v>
      </c>
      <c r="F42" s="27">
        <f t="shared" si="2"/>
        <v>4770088.8</v>
      </c>
    </row>
    <row r="43" spans="1:6" x14ac:dyDescent="0.25">
      <c r="A43" s="10" t="s">
        <v>58</v>
      </c>
      <c r="B43" s="27">
        <f>'1T'!E43</f>
        <v>0</v>
      </c>
      <c r="C43" s="27">
        <f>'2T'!E43</f>
        <v>0</v>
      </c>
      <c r="D43" s="27">
        <f>'3T'!E43</f>
        <v>0</v>
      </c>
      <c r="E43" s="27">
        <f>'4T'!E43</f>
        <v>867080</v>
      </c>
      <c r="F43" s="27">
        <f t="shared" si="2"/>
        <v>867080</v>
      </c>
    </row>
    <row r="44" spans="1:6" x14ac:dyDescent="0.25">
      <c r="A44" s="10" t="s">
        <v>59</v>
      </c>
      <c r="B44" s="27">
        <f>'1T'!E44</f>
        <v>0</v>
      </c>
      <c r="C44" s="27">
        <f>'2T'!E44</f>
        <v>0</v>
      </c>
      <c r="D44" s="27">
        <f>'3T'!E44</f>
        <v>0</v>
      </c>
      <c r="E44" s="27">
        <f>'4T'!E44</f>
        <v>8259500</v>
      </c>
      <c r="F44" s="27">
        <f t="shared" si="2"/>
        <v>8259500</v>
      </c>
    </row>
    <row r="45" spans="1:6" x14ac:dyDescent="0.25">
      <c r="A45" s="10" t="s">
        <v>60</v>
      </c>
      <c r="B45" s="27">
        <f>'1T'!E45</f>
        <v>0</v>
      </c>
      <c r="C45" s="27">
        <f>'2T'!E45</f>
        <v>0</v>
      </c>
      <c r="D45" s="27">
        <f>'3T'!E45</f>
        <v>0</v>
      </c>
      <c r="E45" s="27">
        <f>'4T'!E45</f>
        <v>11902138.369999999</v>
      </c>
      <c r="F45" s="27">
        <f t="shared" si="2"/>
        <v>11902138.369999999</v>
      </c>
    </row>
    <row r="46" spans="1:6" x14ac:dyDescent="0.25">
      <c r="A46" s="10" t="s">
        <v>65</v>
      </c>
      <c r="B46" s="27">
        <f>'1T'!E46</f>
        <v>2679414</v>
      </c>
      <c r="C46" s="27">
        <f>'2T'!E46</f>
        <v>5004292.4400000004</v>
      </c>
      <c r="D46" s="27">
        <f>'3T'!E46</f>
        <v>0</v>
      </c>
      <c r="E46" s="27">
        <f>'4T'!E46</f>
        <v>0</v>
      </c>
      <c r="F46" s="27">
        <f t="shared" si="2"/>
        <v>7683706.4400000004</v>
      </c>
    </row>
    <row r="47" spans="1:6" x14ac:dyDescent="0.25">
      <c r="A47" s="10" t="s">
        <v>66</v>
      </c>
      <c r="B47" s="27">
        <f>'1T'!E47</f>
        <v>0</v>
      </c>
      <c r="C47" s="27">
        <f>'2T'!E47</f>
        <v>0</v>
      </c>
      <c r="D47" s="27">
        <f>'3T'!E47</f>
        <v>0</v>
      </c>
      <c r="E47" s="27">
        <f>'4T'!E47</f>
        <v>34622389.5</v>
      </c>
      <c r="F47" s="27">
        <f t="shared" si="2"/>
        <v>34622389.5</v>
      </c>
    </row>
    <row r="48" spans="1:6" x14ac:dyDescent="0.25">
      <c r="A48" s="10" t="s">
        <v>67</v>
      </c>
      <c r="B48" s="27">
        <f>'1T'!E48</f>
        <v>0</v>
      </c>
      <c r="C48" s="27">
        <f>'2T'!E48</f>
        <v>0</v>
      </c>
      <c r="D48" s="27">
        <f>'3T'!E48</f>
        <v>0</v>
      </c>
      <c r="E48" s="27">
        <f>'4T'!E48</f>
        <v>33250002</v>
      </c>
      <c r="F48" s="27">
        <f t="shared" si="2"/>
        <v>33250002</v>
      </c>
    </row>
    <row r="49" spans="1:6" x14ac:dyDescent="0.25">
      <c r="A49" s="10" t="s">
        <v>68</v>
      </c>
      <c r="B49" s="27">
        <f>'1T'!E49</f>
        <v>0</v>
      </c>
      <c r="C49" s="27">
        <f>'2T'!E49</f>
        <v>0</v>
      </c>
      <c r="D49" s="27">
        <f>'3T'!E49</f>
        <v>0</v>
      </c>
      <c r="E49" s="27">
        <f>'4T'!E49</f>
        <v>43551319</v>
      </c>
      <c r="F49" s="27">
        <f t="shared" si="2"/>
        <v>43551319</v>
      </c>
    </row>
    <row r="50" spans="1:6" x14ac:dyDescent="0.25">
      <c r="A50" s="10" t="s">
        <v>69</v>
      </c>
      <c r="B50" s="27">
        <f>'1T'!E50</f>
        <v>0</v>
      </c>
      <c r="C50" s="27">
        <f>'2T'!E50</f>
        <v>0</v>
      </c>
      <c r="D50" s="27">
        <f>'3T'!E50</f>
        <v>0</v>
      </c>
      <c r="E50" s="27">
        <f>'4T'!E50</f>
        <v>67407383.180000007</v>
      </c>
      <c r="F50" s="27">
        <f t="shared" si="2"/>
        <v>67407383.180000007</v>
      </c>
    </row>
    <row r="51" spans="1:6" x14ac:dyDescent="0.25">
      <c r="B51" s="27"/>
      <c r="C51" s="27"/>
      <c r="D51" s="27"/>
      <c r="E51" s="27"/>
      <c r="F51" s="27"/>
    </row>
    <row r="52" spans="1:6" ht="15.75" thickBot="1" x14ac:dyDescent="0.3">
      <c r="A52" s="14" t="s">
        <v>12</v>
      </c>
      <c r="B52" s="28">
        <f t="shared" ref="B52:D52" si="3">SUM(B39:B51)</f>
        <v>125158995.56</v>
      </c>
      <c r="C52" s="28">
        <f t="shared" si="3"/>
        <v>47090635.379999995</v>
      </c>
      <c r="D52" s="28">
        <f t="shared" si="3"/>
        <v>64495088.869999997</v>
      </c>
      <c r="E52" s="28">
        <f>SUM(E39:E51)</f>
        <v>224668633.13</v>
      </c>
      <c r="F52" s="28">
        <f>SUM(F39:F51)</f>
        <v>461413352.94</v>
      </c>
    </row>
    <row r="53" spans="1:6" ht="15.75" thickTop="1" x14ac:dyDescent="0.25">
      <c r="A53" s="10" t="s">
        <v>82</v>
      </c>
    </row>
    <row r="56" spans="1:6" x14ac:dyDescent="0.25">
      <c r="A56" s="59" t="s">
        <v>87</v>
      </c>
      <c r="B56" s="59"/>
      <c r="C56" s="59"/>
      <c r="D56" s="59"/>
      <c r="E56" s="59"/>
      <c r="F56" s="59"/>
    </row>
    <row r="57" spans="1:6" x14ac:dyDescent="0.25">
      <c r="A57" s="59" t="s">
        <v>13</v>
      </c>
      <c r="B57" s="59"/>
      <c r="C57" s="59"/>
      <c r="D57" s="59"/>
      <c r="E57" s="59"/>
      <c r="F57" s="59"/>
    </row>
    <row r="58" spans="1:6" x14ac:dyDescent="0.25">
      <c r="A58" s="57" t="s">
        <v>45</v>
      </c>
      <c r="B58" s="57"/>
      <c r="C58" s="57"/>
      <c r="D58" s="57"/>
      <c r="E58" s="57"/>
      <c r="F58" s="57"/>
    </row>
    <row r="59" spans="1:6" x14ac:dyDescent="0.25">
      <c r="A59" s="7"/>
      <c r="B59" s="7"/>
      <c r="C59" s="7"/>
      <c r="D59" s="7"/>
      <c r="E59" s="7"/>
      <c r="F59" s="7"/>
    </row>
    <row r="60" spans="1:6" ht="15.75" thickBot="1" x14ac:dyDescent="0.3">
      <c r="A60" s="3" t="s">
        <v>9</v>
      </c>
      <c r="B60" s="2" t="s">
        <v>7</v>
      </c>
      <c r="C60" s="2" t="s">
        <v>29</v>
      </c>
      <c r="D60" s="2" t="s">
        <v>41</v>
      </c>
      <c r="E60" s="2" t="s">
        <v>55</v>
      </c>
      <c r="F60" s="2" t="s">
        <v>61</v>
      </c>
    </row>
    <row r="62" spans="1:6" x14ac:dyDescent="0.25">
      <c r="A62" s="10" t="s">
        <v>48</v>
      </c>
      <c r="B62" s="27">
        <f>'1T'!E62</f>
        <v>100531760</v>
      </c>
      <c r="C62" s="27">
        <f>'2T'!E62</f>
        <v>8038957.4399999976</v>
      </c>
      <c r="D62" s="27">
        <f>'3T'!E62</f>
        <v>18088197.060000002</v>
      </c>
      <c r="E62" s="27">
        <f>'4T'!E62</f>
        <v>35508754.189999998</v>
      </c>
      <c r="F62" s="47">
        <f>B62</f>
        <v>100531760</v>
      </c>
    </row>
    <row r="63" spans="1:6" x14ac:dyDescent="0.25">
      <c r="A63" s="10" t="s">
        <v>14</v>
      </c>
      <c r="B63" s="27">
        <f>'1T'!E63</f>
        <v>32666193</v>
      </c>
      <c r="C63" s="27">
        <f>'2T'!E63</f>
        <v>57139875</v>
      </c>
      <c r="D63" s="27">
        <f>'3T'!E63</f>
        <v>81933970</v>
      </c>
      <c r="E63" s="27">
        <f>'4T'!E63</f>
        <v>317934973.38</v>
      </c>
      <c r="F63" s="47">
        <f>SUM(B63:E63)</f>
        <v>489675011.38</v>
      </c>
    </row>
    <row r="64" spans="1:6" x14ac:dyDescent="0.25">
      <c r="A64" s="10" t="s">
        <v>15</v>
      </c>
      <c r="B64" s="27">
        <f>B63+B62</f>
        <v>133197953</v>
      </c>
      <c r="C64" s="27">
        <f>C63+C62</f>
        <v>65178832.439999998</v>
      </c>
      <c r="D64" s="27">
        <f>D63+D62</f>
        <v>100022167.06</v>
      </c>
      <c r="E64" s="27">
        <f>E63+E62</f>
        <v>353443727.56999999</v>
      </c>
      <c r="F64" s="47">
        <f>SUM(F62:F63)</f>
        <v>590206771.38</v>
      </c>
    </row>
    <row r="65" spans="1:7" x14ac:dyDescent="0.25">
      <c r="A65" s="10" t="s">
        <v>16</v>
      </c>
      <c r="B65" s="27">
        <f>'1T'!E65</f>
        <v>125158995.56</v>
      </c>
      <c r="C65" s="27">
        <f>'2T'!E65</f>
        <v>47090635.379999995</v>
      </c>
      <c r="D65" s="27">
        <f>'3T'!E65</f>
        <v>64513412.870000005</v>
      </c>
      <c r="E65" s="27">
        <f>'4T'!E65</f>
        <v>224668633.13000003</v>
      </c>
      <c r="F65" s="47">
        <f>SUM(B65:E65)</f>
        <v>461431676.94000006</v>
      </c>
    </row>
    <row r="66" spans="1:7" x14ac:dyDescent="0.25">
      <c r="A66" s="20" t="s">
        <v>17</v>
      </c>
      <c r="B66" s="32">
        <f>B64-B65</f>
        <v>8038957.4399999976</v>
      </c>
      <c r="C66" s="32">
        <f t="shared" ref="C66:D66" si="4">C64-C65</f>
        <v>18088197.060000002</v>
      </c>
      <c r="D66" s="32">
        <f t="shared" si="4"/>
        <v>35508754.189999998</v>
      </c>
      <c r="E66" s="32">
        <f>E64-E65</f>
        <v>128775094.43999997</v>
      </c>
      <c r="F66" s="50">
        <f>+F64-F65</f>
        <v>128775094.43999994</v>
      </c>
    </row>
    <row r="67" spans="1:7" ht="15.75" thickBot="1" x14ac:dyDescent="0.3">
      <c r="A67" s="45"/>
      <c r="B67" s="9"/>
      <c r="C67" s="9"/>
      <c r="D67" s="9"/>
      <c r="E67" s="9"/>
      <c r="F67" s="45"/>
      <c r="G67" s="20"/>
    </row>
    <row r="68" spans="1:7" x14ac:dyDescent="0.25">
      <c r="A68" s="10" t="s">
        <v>82</v>
      </c>
    </row>
  </sheetData>
  <mergeCells count="13">
    <mergeCell ref="A35:F35"/>
    <mergeCell ref="A57:F57"/>
    <mergeCell ref="A58:F58"/>
    <mergeCell ref="A7:H7"/>
    <mergeCell ref="A8:H8"/>
    <mergeCell ref="A18:G18"/>
    <mergeCell ref="A33:F33"/>
    <mergeCell ref="A56:F56"/>
    <mergeCell ref="A1:B1"/>
    <mergeCell ref="C14:G14"/>
    <mergeCell ref="A19:G19"/>
    <mergeCell ref="A20:G20"/>
    <mergeCell ref="A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Observaciones</vt:lpstr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Catherine</cp:lastModifiedBy>
  <cp:lastPrinted>2011-11-14T23:01:40Z</cp:lastPrinted>
  <dcterms:created xsi:type="dcterms:W3CDTF">2011-03-10T14:40:05Z</dcterms:created>
  <dcterms:modified xsi:type="dcterms:W3CDTF">2013-03-04T20:27:15Z</dcterms:modified>
</cp:coreProperties>
</file>